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" yWindow="135" windowWidth="24195" windowHeight="12795"/>
  </bookViews>
  <sheets>
    <sheet name="Triathlon" sheetId="1" r:id="rId1"/>
    <sheet name="JDS Libre" sheetId="4" r:id="rId2"/>
    <sheet name="3 Bandes" sheetId="5" r:id="rId3"/>
  </sheets>
  <calcPr calcId="145621"/>
</workbook>
</file>

<file path=xl/calcChain.xml><?xml version="1.0" encoding="utf-8"?>
<calcChain xmlns="http://schemas.openxmlformats.org/spreadsheetml/2006/main">
  <c r="P10" i="1" l="1"/>
  <c r="E10" i="1"/>
  <c r="X10" i="5" l="1"/>
  <c r="U10" i="5"/>
  <c r="U9" i="5"/>
  <c r="J10" i="5"/>
  <c r="J9" i="5"/>
  <c r="J8" i="5"/>
  <c r="P10" i="5"/>
  <c r="P9" i="5"/>
  <c r="X9" i="5" s="1"/>
  <c r="P8" i="5"/>
  <c r="X8" i="5" s="1"/>
  <c r="E10" i="5"/>
  <c r="M10" i="5" s="1"/>
  <c r="E9" i="5"/>
  <c r="M9" i="5" s="1"/>
  <c r="E8" i="5"/>
  <c r="M8" i="5" s="1"/>
  <c r="T10" i="5"/>
  <c r="T8" i="5"/>
  <c r="U8" i="5" s="1"/>
  <c r="T9" i="5"/>
  <c r="P10" i="4"/>
  <c r="X10" i="4" s="1"/>
  <c r="P9" i="4"/>
  <c r="X9" i="4" s="1"/>
  <c r="P8" i="4"/>
  <c r="X8" i="4" s="1"/>
  <c r="E10" i="4"/>
  <c r="M10" i="4" s="1"/>
  <c r="E9" i="4"/>
  <c r="M9" i="4" s="1"/>
  <c r="E8" i="4"/>
  <c r="M8" i="4" s="1"/>
  <c r="P9" i="1"/>
  <c r="P8" i="1"/>
  <c r="E9" i="1"/>
  <c r="E8" i="1"/>
  <c r="T10" i="4"/>
  <c r="U10" i="4" s="1"/>
  <c r="T9" i="4"/>
  <c r="U9" i="4" s="1"/>
  <c r="J10" i="4"/>
  <c r="J9" i="4"/>
  <c r="O13" i="5"/>
  <c r="D13" i="5"/>
  <c r="O11" i="5"/>
  <c r="D11" i="5"/>
  <c r="O13" i="4"/>
  <c r="D13" i="4"/>
  <c r="O11" i="4"/>
  <c r="D11" i="4"/>
  <c r="T8" i="4"/>
  <c r="U8" i="4" s="1"/>
  <c r="J8" i="4"/>
  <c r="O13" i="1"/>
  <c r="D13" i="1"/>
  <c r="D11" i="1"/>
  <c r="T9" i="1"/>
  <c r="U9" i="1" s="1"/>
  <c r="T8" i="1"/>
  <c r="U8" i="1" s="1"/>
  <c r="L8" i="4" l="1"/>
  <c r="W8" i="4" s="1"/>
  <c r="L9" i="4"/>
  <c r="W9" i="4" s="1"/>
  <c r="L10" i="5"/>
  <c r="W10" i="5" s="1"/>
  <c r="L10" i="4"/>
  <c r="W10" i="4" s="1"/>
  <c r="M10" i="1"/>
  <c r="X10" i="1"/>
  <c r="J10" i="1" s="1"/>
  <c r="J9" i="1"/>
  <c r="J8" i="1"/>
  <c r="X9" i="1"/>
  <c r="M9" i="1"/>
  <c r="X8" i="1"/>
  <c r="M8" i="1"/>
  <c r="W11" i="4" l="1"/>
  <c r="L11" i="4"/>
  <c r="L8" i="1"/>
  <c r="W8" i="1" s="1"/>
  <c r="U10" i="1"/>
  <c r="L10" i="1"/>
  <c r="W10" i="1" s="1"/>
  <c r="L9" i="1"/>
  <c r="W9" i="1" s="1"/>
  <c r="W11" i="1" l="1"/>
  <c r="L11" i="1"/>
  <c r="L9" i="5"/>
  <c r="W9" i="5" s="1"/>
  <c r="L8" i="5"/>
  <c r="W8" i="5" l="1"/>
  <c r="W11" i="5" s="1"/>
  <c r="L11" i="5"/>
</calcChain>
</file>

<file path=xl/sharedStrings.xml><?xml version="1.0" encoding="utf-8"?>
<sst xmlns="http://schemas.openxmlformats.org/spreadsheetml/2006/main" count="102" uniqueCount="25">
  <si>
    <t>Format 
Billard</t>
  </si>
  <si>
    <t>Mode 
de Jeu</t>
  </si>
  <si>
    <t>Licence</t>
  </si>
  <si>
    <t>Série</t>
  </si>
  <si>
    <t>LIBRE</t>
  </si>
  <si>
    <t>3 BANDES</t>
  </si>
  <si>
    <t>5 QUILLES</t>
  </si>
  <si>
    <t>Cat.</t>
  </si>
  <si>
    <t>2m80</t>
  </si>
  <si>
    <t>3m10</t>
  </si>
  <si>
    <t>Pts à 
jouer</t>
  </si>
  <si>
    <t>Moy.</t>
  </si>
  <si>
    <t>Rep.</t>
  </si>
  <si>
    <t>Pts</t>
  </si>
  <si>
    <t>Pts 
Match</t>
  </si>
  <si>
    <t>% Pts
marqués</t>
  </si>
  <si>
    <t>Nom et Prénom 
des Joueurs</t>
  </si>
  <si>
    <r>
      <rPr>
        <b/>
        <sz val="36"/>
        <color rgb="FF0070C0"/>
        <rFont val="Calibri"/>
        <family val="2"/>
        <scheme val="minor"/>
      </rPr>
      <t>TRIATHLON</t>
    </r>
    <r>
      <rPr>
        <b/>
        <sz val="24"/>
        <color rgb="FF0070C0"/>
        <rFont val="Calibri"/>
        <family val="2"/>
        <scheme val="minor"/>
      </rPr>
      <t xml:space="preserve"> -</t>
    </r>
    <r>
      <rPr>
        <b/>
        <sz val="28"/>
        <color rgb="FF0070C0"/>
        <rFont val="Calibri"/>
        <family val="2"/>
        <scheme val="minor"/>
      </rPr>
      <t xml:space="preserve"> Libre / 3 Bandes / 5 Quilles</t>
    </r>
  </si>
  <si>
    <t>Club visité</t>
  </si>
  <si>
    <t>Club visiteur</t>
  </si>
  <si>
    <t>Date</t>
  </si>
  <si>
    <t>Signature</t>
  </si>
  <si>
    <r>
      <rPr>
        <b/>
        <sz val="36"/>
        <color rgb="FF0070C0"/>
        <rFont val="Calibri"/>
        <family val="2"/>
        <scheme val="minor"/>
      </rPr>
      <t xml:space="preserve">Jeux de Série - Partie Libre </t>
    </r>
    <r>
      <rPr>
        <b/>
        <sz val="24"/>
        <color rgb="FF0070C0"/>
        <rFont val="Calibri"/>
        <family val="2"/>
        <scheme val="minor"/>
      </rPr>
      <t>(réservé joueurs régionaux)</t>
    </r>
  </si>
  <si>
    <t>Seules les cases en jaune doivent être renseignées</t>
  </si>
  <si>
    <t>Ce document doit être transmis vers le responsable "format par équipe" par email à jacques@legohebel.com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</si>
</sst>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40C]d\ mmmm\ yyyy;@"/>
  </numFmts>
  <fonts count="2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24"/>
      <color rgb="FF0070C0"/>
      <name val="Calibri"/>
      <family val="2"/>
      <scheme val="minor"/>
    </font>
    <font>
      <b/>
      <sz val="28"/>
      <color rgb="FF0070C0"/>
      <name val="Calibri"/>
      <family val="2"/>
      <scheme val="minor"/>
    </font>
    <font>
      <b/>
      <sz val="36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0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4"/>
      <color rgb="FF0070C0"/>
      <name val="Calibri"/>
      <family val="2"/>
      <scheme val="minor"/>
    </font>
    <font>
      <sz val="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 style="thick">
        <color auto="1"/>
      </top>
      <bottom style="hair">
        <color auto="1"/>
      </bottom>
      <diagonal/>
    </border>
    <border>
      <left/>
      <right style="thick">
        <color auto="1"/>
      </right>
      <top style="thick">
        <color auto="1"/>
      </top>
      <bottom style="hair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 style="thick">
        <color auto="1"/>
      </right>
      <top style="double">
        <color auto="1"/>
      </top>
      <bottom style="hair">
        <color auto="1"/>
      </bottom>
      <diagonal/>
    </border>
    <border>
      <left style="thick">
        <color auto="1"/>
      </left>
      <right/>
      <top style="double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9" fillId="2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21" xfId="0" applyFon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1" fillId="2" borderId="5" xfId="0" applyFont="1" applyFill="1" applyBorder="1" applyAlignment="1" applyProtection="1">
      <alignment horizontal="left" vertical="center"/>
      <protection locked="0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3" fillId="0" borderId="0" xfId="0" applyFont="1" applyProtection="1"/>
    <xf numFmtId="0" fontId="19" fillId="0" borderId="0" xfId="0" applyFont="1" applyAlignment="1" applyProtection="1">
      <alignment horizontal="center"/>
    </xf>
    <xf numFmtId="0" fontId="20" fillId="0" borderId="0" xfId="0" applyFont="1" applyProtection="1"/>
    <xf numFmtId="0" fontId="4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left"/>
    </xf>
    <xf numFmtId="0" fontId="11" fillId="0" borderId="0" xfId="0" applyFont="1" applyProtection="1"/>
    <xf numFmtId="0" fontId="20" fillId="0" borderId="0" xfId="0" applyFont="1" applyAlignment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15" fillId="0" borderId="3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/>
    </xf>
    <xf numFmtId="0" fontId="16" fillId="0" borderId="1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/>
    </xf>
    <xf numFmtId="2" fontId="2" fillId="0" borderId="1" xfId="0" applyNumberFormat="1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10" fontId="16" fillId="0" borderId="1" xfId="0" applyNumberFormat="1" applyFont="1" applyBorder="1" applyAlignment="1" applyProtection="1">
      <alignment horizontal="center" vertical="center" textRotation="90"/>
    </xf>
    <xf numFmtId="0" fontId="3" fillId="0" borderId="12" xfId="0" applyFont="1" applyBorder="1" applyProtection="1"/>
    <xf numFmtId="0" fontId="9" fillId="0" borderId="1" xfId="0" applyFont="1" applyFill="1" applyBorder="1" applyAlignment="1" applyProtection="1">
      <alignment horizontal="center" vertical="center"/>
    </xf>
    <xf numFmtId="10" fontId="16" fillId="0" borderId="6" xfId="0" applyNumberFormat="1" applyFont="1" applyBorder="1" applyAlignment="1" applyProtection="1">
      <alignment horizontal="center" vertical="center" textRotation="90"/>
    </xf>
    <xf numFmtId="164" fontId="2" fillId="0" borderId="1" xfId="0" applyNumberFormat="1" applyFont="1" applyBorder="1" applyAlignment="1" applyProtection="1">
      <alignment horizontal="center" vertical="center"/>
    </xf>
    <xf numFmtId="10" fontId="16" fillId="0" borderId="7" xfId="0" applyNumberFormat="1" applyFont="1" applyBorder="1" applyAlignment="1" applyProtection="1">
      <alignment horizontal="center" vertical="center" textRotation="90"/>
    </xf>
    <xf numFmtId="0" fontId="1" fillId="0" borderId="9" xfId="0" applyFont="1" applyFill="1" applyBorder="1" applyAlignment="1" applyProtection="1">
      <alignment horizontal="center" vertical="center"/>
    </xf>
    <xf numFmtId="0" fontId="17" fillId="0" borderId="9" xfId="0" applyNumberFormat="1" applyFont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164" fontId="14" fillId="0" borderId="9" xfId="0" applyNumberFormat="1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10" fontId="16" fillId="0" borderId="9" xfId="0" applyNumberFormat="1" applyFont="1" applyBorder="1" applyAlignment="1" applyProtection="1">
      <alignment horizontal="center" vertical="center" textRotation="90"/>
    </xf>
    <xf numFmtId="164" fontId="12" fillId="0" borderId="9" xfId="0" applyNumberFormat="1" applyFont="1" applyBorder="1" applyAlignment="1" applyProtection="1">
      <alignment horizontal="center" vertical="center"/>
    </xf>
    <xf numFmtId="10" fontId="16" fillId="0" borderId="10" xfId="0" applyNumberFormat="1" applyFont="1" applyBorder="1" applyAlignment="1" applyProtection="1">
      <alignment horizontal="center" vertical="center" textRotation="90"/>
    </xf>
    <xf numFmtId="0" fontId="10" fillId="0" borderId="0" xfId="0" applyFont="1" applyAlignment="1" applyProtection="1">
      <alignment horizontal="center" vertical="center"/>
    </xf>
    <xf numFmtId="0" fontId="18" fillId="0" borderId="0" xfId="0" applyFont="1" applyProtection="1"/>
    <xf numFmtId="0" fontId="18" fillId="0" borderId="0" xfId="0" applyFont="1" applyAlignment="1" applyProtection="1"/>
    <xf numFmtId="0" fontId="3" fillId="0" borderId="0" xfId="0" applyFont="1" applyAlignment="1" applyProtection="1"/>
    <xf numFmtId="0" fontId="17" fillId="0" borderId="19" xfId="0" applyFont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7" fillId="0" borderId="9" xfId="0" applyFont="1" applyBorder="1" applyAlignment="1" applyProtection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</xf>
    <xf numFmtId="10" fontId="16" fillId="0" borderId="20" xfId="0" applyNumberFormat="1" applyFont="1" applyBorder="1" applyAlignment="1" applyProtection="1">
      <alignment horizontal="center" vertical="center" textRotation="90"/>
    </xf>
    <xf numFmtId="0" fontId="1" fillId="0" borderId="7" xfId="0" applyFont="1" applyFill="1" applyBorder="1" applyAlignment="1" applyProtection="1">
      <alignment horizontal="center" vertical="center"/>
    </xf>
    <xf numFmtId="0" fontId="17" fillId="0" borderId="23" xfId="0" applyFont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17" fillId="0" borderId="15" xfId="0" applyFont="1" applyBorder="1" applyAlignment="1" applyProtection="1">
      <alignment horizontal="center" vertical="center"/>
    </xf>
    <xf numFmtId="0" fontId="22" fillId="0" borderId="18" xfId="0" applyFont="1" applyBorder="1" applyAlignment="1" applyProtection="1">
      <alignment horizontal="center" vertical="center"/>
    </xf>
    <xf numFmtId="0" fontId="22" fillId="0" borderId="15" xfId="0" applyFont="1" applyBorder="1" applyAlignment="1" applyProtection="1">
      <alignment horizontal="center" vertical="center"/>
    </xf>
    <xf numFmtId="0" fontId="3" fillId="2" borderId="15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0" fontId="10" fillId="0" borderId="4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3" xfId="0" applyFont="1" applyBorder="1" applyAlignment="1" applyProtection="1">
      <alignment horizontal="center" vertical="center" wrapText="1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</xf>
    <xf numFmtId="0" fontId="8" fillId="2" borderId="0" xfId="0" applyFont="1" applyFill="1" applyAlignment="1" applyProtection="1">
      <alignment horizontal="center"/>
      <protection locked="0"/>
    </xf>
    <xf numFmtId="165" fontId="8" fillId="2" borderId="0" xfId="0" applyNumberFormat="1" applyFont="1" applyFill="1" applyAlignment="1" applyProtection="1">
      <alignment horizontal="center"/>
      <protection locked="0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3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/>
    </xf>
    <xf numFmtId="0" fontId="21" fillId="0" borderId="15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</cellXfs>
  <cellStyles count="1">
    <cellStyle name="Normal" xfId="0" builtinId="0"/>
  </cellStyles>
  <dxfs count="18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tabSelected="1" zoomScaleNormal="100" workbookViewId="0">
      <selection activeCell="A8" sqref="A8"/>
    </sheetView>
  </sheetViews>
  <sheetFormatPr baseColWidth="10" defaultColWidth="11" defaultRowHeight="12.75" x14ac:dyDescent="0.2"/>
  <cols>
    <col min="1" max="1" width="6.5703125" style="18" customWidth="1"/>
    <col min="2" max="2" width="9.28515625" style="18" customWidth="1"/>
    <col min="3" max="3" width="0.85546875" style="18" customWidth="1"/>
    <col min="4" max="4" width="4" style="18" customWidth="1"/>
    <col min="5" max="5" width="5.28515625" style="18" customWidth="1"/>
    <col min="6" max="6" width="8" style="18" customWidth="1"/>
    <col min="7" max="7" width="15.28515625" style="18" customWidth="1"/>
    <col min="8" max="8" width="5.28515625" style="55" customWidth="1"/>
    <col min="9" max="9" width="5.28515625" style="18" customWidth="1"/>
    <col min="10" max="10" width="6.140625" style="18" customWidth="1"/>
    <col min="11" max="11" width="5.28515625" style="18" customWidth="1"/>
    <col min="12" max="12" width="6" style="18" customWidth="1"/>
    <col min="13" max="13" width="4.140625" style="18" customWidth="1"/>
    <col min="14" max="14" width="0.85546875" style="18" customWidth="1"/>
    <col min="15" max="15" width="4" style="18" customWidth="1"/>
    <col min="16" max="16" width="5.28515625" style="18" customWidth="1"/>
    <col min="17" max="17" width="8" style="18" customWidth="1"/>
    <col min="18" max="18" width="15.28515625" style="18" customWidth="1"/>
    <col min="19" max="20" width="5.28515625" style="18" customWidth="1"/>
    <col min="21" max="21" width="6.140625" style="18" customWidth="1"/>
    <col min="22" max="22" width="5.28515625" style="18" customWidth="1"/>
    <col min="23" max="23" width="6" style="18" customWidth="1"/>
    <col min="24" max="24" width="3.5703125" style="18" bestFit="1" customWidth="1"/>
    <col min="25" max="16384" width="11" style="18"/>
  </cols>
  <sheetData>
    <row r="1" spans="1:24" ht="46.5" x14ac:dyDescent="0.7">
      <c r="A1" s="74" t="s">
        <v>17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4" s="20" customFormat="1" ht="5.2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4" ht="23.25" x14ac:dyDescent="0.7">
      <c r="A3" s="21"/>
      <c r="B3" s="21"/>
      <c r="C3" s="21"/>
      <c r="D3" s="22" t="s">
        <v>20</v>
      </c>
      <c r="E3" s="21"/>
      <c r="F3" s="21"/>
      <c r="G3" s="76">
        <v>43401</v>
      </c>
      <c r="H3" s="76"/>
      <c r="I3" s="76"/>
      <c r="J3" s="76"/>
      <c r="K3" s="76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4" s="20" customFormat="1" ht="5.25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4" ht="23.25" x14ac:dyDescent="0.35">
      <c r="D5" s="23" t="s">
        <v>18</v>
      </c>
      <c r="G5" s="75"/>
      <c r="H5" s="75"/>
      <c r="I5" s="75"/>
      <c r="J5" s="75"/>
      <c r="K5" s="75"/>
      <c r="O5" s="23" t="s">
        <v>19</v>
      </c>
      <c r="R5" s="75"/>
      <c r="S5" s="75"/>
      <c r="T5" s="75"/>
      <c r="U5" s="75"/>
      <c r="V5" s="75"/>
    </row>
    <row r="6" spans="1:24" s="20" customFormat="1" ht="5.65" thickBot="1" x14ac:dyDescent="0.2">
      <c r="H6" s="24"/>
    </row>
    <row r="7" spans="1:24" s="32" customFormat="1" ht="45" customHeight="1" thickTop="1" thickBot="1" x14ac:dyDescent="0.3">
      <c r="A7" s="25" t="s">
        <v>0</v>
      </c>
      <c r="B7" s="26" t="s">
        <v>1</v>
      </c>
      <c r="C7" s="27"/>
      <c r="D7" s="28" t="s">
        <v>7</v>
      </c>
      <c r="E7" s="26" t="s">
        <v>10</v>
      </c>
      <c r="F7" s="28" t="s">
        <v>2</v>
      </c>
      <c r="G7" s="26" t="s">
        <v>16</v>
      </c>
      <c r="H7" s="26" t="s">
        <v>13</v>
      </c>
      <c r="I7" s="28" t="s">
        <v>12</v>
      </c>
      <c r="J7" s="28" t="s">
        <v>11</v>
      </c>
      <c r="K7" s="28" t="s">
        <v>3</v>
      </c>
      <c r="L7" s="26" t="s">
        <v>14</v>
      </c>
      <c r="M7" s="29" t="s">
        <v>15</v>
      </c>
      <c r="N7" s="30"/>
      <c r="O7" s="28" t="s">
        <v>7</v>
      </c>
      <c r="P7" s="26" t="s">
        <v>10</v>
      </c>
      <c r="Q7" s="28" t="s">
        <v>2</v>
      </c>
      <c r="R7" s="26" t="s">
        <v>16</v>
      </c>
      <c r="S7" s="26" t="s">
        <v>13</v>
      </c>
      <c r="T7" s="28" t="s">
        <v>12</v>
      </c>
      <c r="U7" s="28" t="s">
        <v>11</v>
      </c>
      <c r="V7" s="28" t="s">
        <v>3</v>
      </c>
      <c r="W7" s="26" t="s">
        <v>14</v>
      </c>
      <c r="X7" s="31" t="s">
        <v>15</v>
      </c>
    </row>
    <row r="8" spans="1:24" ht="45" customHeight="1" thickTop="1" x14ac:dyDescent="0.4">
      <c r="A8" s="1"/>
      <c r="B8" s="33" t="s">
        <v>4</v>
      </c>
      <c r="C8" s="34"/>
      <c r="D8" s="3"/>
      <c r="E8" s="35" t="str">
        <f>IF(D8="Master","500",IF(D8="N1","375",IF(D8="N3","200",IF(D8="R1","150",IF(D8="R2","100",IF(D8="R3","70",IF(D8="R4","50","")))))))</f>
        <v/>
      </c>
      <c r="F8" s="5"/>
      <c r="G8" s="6"/>
      <c r="H8" s="7"/>
      <c r="I8" s="7"/>
      <c r="J8" s="36" t="str">
        <f>IF(I8&gt;0,H8/I8,"")</f>
        <v/>
      </c>
      <c r="K8" s="7"/>
      <c r="L8" s="37" t="str">
        <f>IF(H8&gt;0,IF(M8&gt;X8,2,IF(M8&lt;X8,0,1)),"")</f>
        <v/>
      </c>
      <c r="M8" s="38" t="e">
        <f>H8/E8</f>
        <v>#VALUE!</v>
      </c>
      <c r="N8" s="39"/>
      <c r="O8" s="3"/>
      <c r="P8" s="35" t="str">
        <f>IF(O8="Master","500",IF(O8="N1","375",IF(O8="N3","200",IF(O8="R1","150",IF(O8="R2","100",IF(O8="R3","70",IF(O8="R4","50","")))))))</f>
        <v/>
      </c>
      <c r="Q8" s="5"/>
      <c r="R8" s="6"/>
      <c r="S8" s="7"/>
      <c r="T8" s="40" t="str">
        <f>IF(S8&gt;0,I8,"")</f>
        <v/>
      </c>
      <c r="U8" s="36" t="str">
        <f>IF(S8&gt;0,IF(T8&gt;0,S8/T8,""),"")</f>
        <v/>
      </c>
      <c r="V8" s="7"/>
      <c r="W8" s="37" t="str">
        <f>IF(S8&gt;0,2-L8,"")</f>
        <v/>
      </c>
      <c r="X8" s="41" t="e">
        <f>S8/P8</f>
        <v>#VALUE!</v>
      </c>
    </row>
    <row r="9" spans="1:24" ht="45" customHeight="1" x14ac:dyDescent="0.4">
      <c r="A9" s="1"/>
      <c r="B9" s="33" t="s">
        <v>5</v>
      </c>
      <c r="C9" s="34"/>
      <c r="D9" s="3"/>
      <c r="E9" s="35" t="str">
        <f>IF(D9="Master","50",IF(D9="N1","40",IF(D9="N2","35",IF(D9="N3","25",IF(D9="R1","20",IF(D9="R2","15",""))))))</f>
        <v/>
      </c>
      <c r="F9" s="5"/>
      <c r="G9" s="6"/>
      <c r="H9" s="7"/>
      <c r="I9" s="7"/>
      <c r="J9" s="42" t="str">
        <f>IF(I9&gt;0,H9/I9,"")</f>
        <v/>
      </c>
      <c r="K9" s="7"/>
      <c r="L9" s="37" t="str">
        <f>IF(H9&gt;0,IF(M9&gt;X9,2,IF(M9&lt;X9,0,1)),"")</f>
        <v/>
      </c>
      <c r="M9" s="38" t="e">
        <f>H9/E9</f>
        <v>#VALUE!</v>
      </c>
      <c r="N9" s="39"/>
      <c r="O9" s="3"/>
      <c r="P9" s="35" t="str">
        <f>IF(O9="Master","50",IF(O9="N1","40",IF(O9="N2","35",IF(O9="N3","25",IF(O9="R1","20",IF(O9="R2","15",""))))))</f>
        <v/>
      </c>
      <c r="Q9" s="5"/>
      <c r="R9" s="6"/>
      <c r="S9" s="7"/>
      <c r="T9" s="40" t="str">
        <f t="shared" ref="T9" si="0">IF(S9&gt;0,I9,"")</f>
        <v/>
      </c>
      <c r="U9" s="42" t="str">
        <f>IF(S9&gt;0,IF(T9&gt;0,S9/T9,""),"")</f>
        <v/>
      </c>
      <c r="V9" s="7"/>
      <c r="W9" s="37" t="str">
        <f>IF(S9&gt;0,2-L9,"")</f>
        <v/>
      </c>
      <c r="X9" s="43" t="e">
        <f>S9/P9</f>
        <v>#VALUE!</v>
      </c>
    </row>
    <row r="10" spans="1:24" ht="45" customHeight="1" thickBot="1" x14ac:dyDescent="0.45">
      <c r="A10" s="2"/>
      <c r="B10" s="44" t="s">
        <v>6</v>
      </c>
      <c r="C10" s="34"/>
      <c r="D10" s="4"/>
      <c r="E10" s="45" t="str">
        <f>IF(D10="Master","120",IF(D10="N1","100",IF(D10="R1","80",IF(D10="R2","70",""))))</f>
        <v/>
      </c>
      <c r="F10" s="8"/>
      <c r="G10" s="9"/>
      <c r="H10" s="10"/>
      <c r="I10" s="46"/>
      <c r="J10" s="47" t="str">
        <f>IF(H10&gt;0,IF(X10&gt;0,M10/X10,""),"")</f>
        <v/>
      </c>
      <c r="K10" s="46"/>
      <c r="L10" s="48" t="str">
        <f>IF(H10&gt;0,IF(M10&gt;X10,2,IF(M10&lt;X10,0,1)),"")</f>
        <v/>
      </c>
      <c r="M10" s="49" t="e">
        <f>H10/E10</f>
        <v>#VALUE!</v>
      </c>
      <c r="N10" s="39"/>
      <c r="O10" s="4"/>
      <c r="P10" s="45" t="str">
        <f>IF(O10="Master","120",IF(O10="N1","100",IF(O10="R1","80",IF(O10="R2","70",""))))</f>
        <v/>
      </c>
      <c r="Q10" s="8"/>
      <c r="R10" s="9"/>
      <c r="S10" s="10"/>
      <c r="T10" s="46"/>
      <c r="U10" s="50" t="str">
        <f>IF(S10&gt;0,IF(M10&gt;0,X10/M10,""),"")</f>
        <v/>
      </c>
      <c r="V10" s="46"/>
      <c r="W10" s="48" t="str">
        <f>IF(S10&gt;0,2-L10,"")</f>
        <v/>
      </c>
      <c r="X10" s="51" t="e">
        <f>S10/P10</f>
        <v>#VALUE!</v>
      </c>
    </row>
    <row r="11" spans="1:24" ht="45" customHeight="1" thickTop="1" x14ac:dyDescent="0.4">
      <c r="D11" s="69" t="str">
        <f>CONCATENATE("Total Equipe ",G5)</f>
        <v xml:space="preserve">Total Equipe </v>
      </c>
      <c r="E11" s="69"/>
      <c r="F11" s="69"/>
      <c r="G11" s="69"/>
      <c r="H11" s="69"/>
      <c r="I11" s="69"/>
      <c r="J11" s="69"/>
      <c r="K11" s="69"/>
      <c r="L11" s="52">
        <f>SUM(L8:L10)</f>
        <v>0</v>
      </c>
      <c r="O11" s="69"/>
      <c r="P11" s="69"/>
      <c r="Q11" s="69"/>
      <c r="R11" s="69"/>
      <c r="S11" s="69"/>
      <c r="T11" s="69"/>
      <c r="U11" s="69"/>
      <c r="V11" s="69"/>
      <c r="W11" s="52">
        <f>SUM(W8:W10)</f>
        <v>0</v>
      </c>
    </row>
    <row r="12" spans="1:24" s="20" customFormat="1" ht="5.65" thickBot="1" x14ac:dyDescent="0.2">
      <c r="H12" s="24"/>
    </row>
    <row r="13" spans="1:24" ht="29.85" customHeight="1" thickTop="1" x14ac:dyDescent="0.4">
      <c r="D13" s="70" t="str">
        <f>CONCATENATE("Capitaine ",G5)</f>
        <v xml:space="preserve">Capitaine </v>
      </c>
      <c r="E13" s="71"/>
      <c r="F13" s="71"/>
      <c r="G13" s="71"/>
      <c r="H13" s="72"/>
      <c r="I13" s="72"/>
      <c r="J13" s="72"/>
      <c r="K13" s="72"/>
      <c r="L13" s="72"/>
      <c r="M13" s="73"/>
      <c r="O13" s="77" t="str">
        <f>CONCATENATE("Capitaine ",R5)</f>
        <v xml:space="preserve">Capitaine </v>
      </c>
      <c r="P13" s="78"/>
      <c r="Q13" s="78"/>
      <c r="R13" s="78"/>
      <c r="S13" s="72"/>
      <c r="T13" s="72"/>
      <c r="U13" s="72"/>
      <c r="V13" s="72"/>
      <c r="W13" s="72"/>
      <c r="X13" s="73"/>
    </row>
    <row r="14" spans="1:24" ht="29.85" customHeight="1" thickBot="1" x14ac:dyDescent="0.45">
      <c r="D14" s="65" t="s">
        <v>21</v>
      </c>
      <c r="E14" s="66"/>
      <c r="F14" s="66"/>
      <c r="G14" s="66"/>
      <c r="H14" s="67"/>
      <c r="I14" s="67"/>
      <c r="J14" s="67"/>
      <c r="K14" s="67"/>
      <c r="L14" s="67"/>
      <c r="M14" s="68"/>
      <c r="O14" s="65" t="s">
        <v>21</v>
      </c>
      <c r="P14" s="66"/>
      <c r="Q14" s="66"/>
      <c r="R14" s="66"/>
      <c r="S14" s="67"/>
      <c r="T14" s="67"/>
      <c r="U14" s="67"/>
      <c r="V14" s="67"/>
      <c r="W14" s="67"/>
      <c r="X14" s="68"/>
    </row>
    <row r="15" spans="1:24" s="20" customFormat="1" ht="5.65" thickTop="1" x14ac:dyDescent="0.15">
      <c r="H15" s="24"/>
    </row>
    <row r="16" spans="1:24" s="53" customFormat="1" ht="18.75" x14ac:dyDescent="0.3">
      <c r="D16" s="53" t="s">
        <v>23</v>
      </c>
      <c r="H16" s="54"/>
    </row>
    <row r="17" spans="4:8" s="53" customFormat="1" ht="18.75" x14ac:dyDescent="0.3">
      <c r="D17" s="53" t="s">
        <v>24</v>
      </c>
      <c r="H17" s="54"/>
    </row>
  </sheetData>
  <sheetProtection password="CDE1" sheet="1" objects="1" scenarios="1" formatColumns="0" formatRows="0" selectLockedCells="1"/>
  <mergeCells count="14">
    <mergeCell ref="A1:W1"/>
    <mergeCell ref="G5:K5"/>
    <mergeCell ref="R5:V5"/>
    <mergeCell ref="G3:K3"/>
    <mergeCell ref="O13:R13"/>
    <mergeCell ref="S13:X13"/>
    <mergeCell ref="O14:R14"/>
    <mergeCell ref="S14:X14"/>
    <mergeCell ref="D11:K11"/>
    <mergeCell ref="O11:V11"/>
    <mergeCell ref="D13:G13"/>
    <mergeCell ref="D14:G14"/>
    <mergeCell ref="H13:M13"/>
    <mergeCell ref="H14:M14"/>
  </mergeCells>
  <conditionalFormatting sqref="L11">
    <cfRule type="cellIs" dxfId="17" priority="4" operator="equal">
      <formula>3</formula>
    </cfRule>
    <cfRule type="cellIs" dxfId="16" priority="6" operator="lessThanOrEqual">
      <formula>2</formula>
    </cfRule>
    <cfRule type="cellIs" dxfId="15" priority="7" operator="greaterThanOrEqual">
      <formula>4</formula>
    </cfRule>
  </conditionalFormatting>
  <conditionalFormatting sqref="W11">
    <cfRule type="cellIs" dxfId="14" priority="1" operator="equal">
      <formula>3</formula>
    </cfRule>
    <cfRule type="cellIs" dxfId="13" priority="2" operator="lessThanOrEqual">
      <formula>2</formula>
    </cfRule>
    <cfRule type="cellIs" dxfId="12" priority="3" operator="greaterThanOrEqual">
      <formula>4</formula>
    </cfRule>
  </conditionalFormatting>
  <dataValidations count="8">
    <dataValidation type="list" allowBlank="1" showInputMessage="1" showErrorMessage="1" promptTitle="Club visité" prompt="Sélection du club qui reçoit" sqref="G5:K5">
      <formula1>"ANNOEULLIN,DENAIN,DOUAI,RONCHIN"</formula1>
    </dataValidation>
    <dataValidation type="list" allowBlank="1" showInputMessage="1" showErrorMessage="1" promptTitle="Club visiteur" prompt="Sélection du club qui se déplace_x000a_" sqref="R5:V5">
      <formula1>"ANNOEULLIN,DENAIN,DOUAI,RONCHIN"</formula1>
    </dataValidation>
    <dataValidation type="list" allowBlank="1" showInputMessage="1" showErrorMessage="1" promptTitle="Partie Libre" prompt="Catégorie. Joueur" sqref="D8 O8">
      <formula1>"Master,N1,N3,R1,R2,R3,R4"</formula1>
    </dataValidation>
    <dataValidation type="list" allowBlank="1" showInputMessage="1" showErrorMessage="1" promptTitle="3 Bandes" prompt="Catégorie Joueur" sqref="D9 O9">
      <formula1>"Master,N1,N2,N3,R1,R2"</formula1>
    </dataValidation>
    <dataValidation type="list" allowBlank="1" showInputMessage="1" showErrorMessage="1" promptTitle="5 Quilles" prompt="Catégorie Joueur" sqref="D10 O10">
      <formula1>"Master,N1,R1,R2"</formula1>
    </dataValidation>
    <dataValidation type="list" allowBlank="1" showInputMessage="1" showErrorMessage="1" promptTitle="Billard" prompt="Saisir le format du billard" sqref="A10">
      <formula1>"3m10,2m80,2m60"</formula1>
    </dataValidation>
    <dataValidation type="list" allowBlank="1" showInputMessage="1" showErrorMessage="1" promptTitle="Billard" prompt="Saisir le format du billard" sqref="A8:A9">
      <formula1>"2m80,2m60"</formula1>
    </dataValidation>
    <dataValidation type="date" allowBlank="1" showInputMessage="1" showErrorMessage="1" promptTitle="Date compétition" prompt="Saisir date rencontre" sqref="G3:K3">
      <formula1>43374</formula1>
      <formula2>47299</formula2>
    </dataValidation>
  </dataValidations>
  <printOptions horizontalCentered="1"/>
  <pageMargins left="0.23622047244094491" right="0.23622047244094491" top="1.3385826771653544" bottom="0.74803149606299213" header="0.31496062992125984" footer="0.31496062992125984"/>
  <pageSetup paperSize="9" scale="97" orientation="landscape" r:id="rId1"/>
  <headerFooter>
    <oddHeader>&amp;L&amp;G&amp;C&amp;"-,Gras"&amp;24&amp;KFF0000Comité Départemantal Nord - Sport Billard
Championnat par Equipes de Club - 2018/2019&amp;R&amp;G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zoomScaleNormal="100" workbookViewId="0">
      <selection activeCell="G8" sqref="G8"/>
    </sheetView>
  </sheetViews>
  <sheetFormatPr baseColWidth="10" defaultColWidth="11" defaultRowHeight="12.75" x14ac:dyDescent="0.2"/>
  <cols>
    <col min="1" max="1" width="6.5703125" style="18" customWidth="1"/>
    <col min="2" max="2" width="9.28515625" style="18" customWidth="1"/>
    <col min="3" max="3" width="0.85546875" style="18" customWidth="1"/>
    <col min="4" max="4" width="4" style="18" customWidth="1"/>
    <col min="5" max="5" width="5.28515625" style="18" customWidth="1"/>
    <col min="6" max="6" width="8" style="18" customWidth="1"/>
    <col min="7" max="7" width="15.28515625" style="18" customWidth="1"/>
    <col min="8" max="8" width="5.28515625" style="55" customWidth="1"/>
    <col min="9" max="11" width="5.28515625" style="18" customWidth="1"/>
    <col min="12" max="12" width="6" style="18" customWidth="1"/>
    <col min="13" max="13" width="4.140625" style="18" customWidth="1"/>
    <col min="14" max="14" width="0.85546875" style="18" customWidth="1"/>
    <col min="15" max="15" width="4" style="18" customWidth="1"/>
    <col min="16" max="16" width="5.28515625" style="18" customWidth="1"/>
    <col min="17" max="17" width="8" style="18" customWidth="1"/>
    <col min="18" max="18" width="15.28515625" style="18" customWidth="1"/>
    <col min="19" max="22" width="5.28515625" style="18" customWidth="1"/>
    <col min="23" max="23" width="6" style="18" customWidth="1"/>
    <col min="24" max="24" width="3.5703125" style="18" bestFit="1" customWidth="1"/>
    <col min="25" max="16384" width="11" style="18"/>
  </cols>
  <sheetData>
    <row r="1" spans="1:24" ht="46.5" x14ac:dyDescent="0.7">
      <c r="A1" s="74" t="s">
        <v>22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4" s="20" customFormat="1" ht="5.2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4" ht="23.25" x14ac:dyDescent="0.7">
      <c r="A3" s="21"/>
      <c r="B3" s="21"/>
      <c r="C3" s="21"/>
      <c r="D3" s="22" t="s">
        <v>20</v>
      </c>
      <c r="E3" s="21"/>
      <c r="F3" s="21"/>
      <c r="G3" s="76">
        <v>43422</v>
      </c>
      <c r="H3" s="76"/>
      <c r="I3" s="76"/>
      <c r="J3" s="76"/>
      <c r="K3" s="76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4" s="20" customFormat="1" ht="5.25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4" ht="23.25" x14ac:dyDescent="0.35">
      <c r="D5" s="23" t="s">
        <v>18</v>
      </c>
      <c r="G5" s="75"/>
      <c r="H5" s="75"/>
      <c r="I5" s="75"/>
      <c r="J5" s="75"/>
      <c r="K5" s="75"/>
      <c r="O5" s="23" t="s">
        <v>19</v>
      </c>
      <c r="R5" s="75"/>
      <c r="S5" s="75"/>
      <c r="T5" s="75"/>
      <c r="U5" s="75"/>
      <c r="V5" s="75"/>
    </row>
    <row r="6" spans="1:24" s="20" customFormat="1" ht="5.65" thickBot="1" x14ac:dyDescent="0.2">
      <c r="H6" s="24"/>
    </row>
    <row r="7" spans="1:24" s="32" customFormat="1" ht="45" customHeight="1" thickTop="1" thickBot="1" x14ac:dyDescent="0.3">
      <c r="A7" s="25" t="s">
        <v>0</v>
      </c>
      <c r="B7" s="26" t="s">
        <v>1</v>
      </c>
      <c r="C7" s="27"/>
      <c r="D7" s="28" t="s">
        <v>7</v>
      </c>
      <c r="E7" s="26" t="s">
        <v>10</v>
      </c>
      <c r="F7" s="28" t="s">
        <v>2</v>
      </c>
      <c r="G7" s="26" t="s">
        <v>16</v>
      </c>
      <c r="H7" s="26" t="s">
        <v>13</v>
      </c>
      <c r="I7" s="28" t="s">
        <v>12</v>
      </c>
      <c r="J7" s="28" t="s">
        <v>11</v>
      </c>
      <c r="K7" s="28" t="s">
        <v>3</v>
      </c>
      <c r="L7" s="26" t="s">
        <v>14</v>
      </c>
      <c r="M7" s="29" t="s">
        <v>15</v>
      </c>
      <c r="N7" s="30"/>
      <c r="O7" s="28" t="s">
        <v>7</v>
      </c>
      <c r="P7" s="26" t="s">
        <v>10</v>
      </c>
      <c r="Q7" s="28" t="s">
        <v>2</v>
      </c>
      <c r="R7" s="26" t="s">
        <v>16</v>
      </c>
      <c r="S7" s="26" t="s">
        <v>13</v>
      </c>
      <c r="T7" s="28" t="s">
        <v>12</v>
      </c>
      <c r="U7" s="28" t="s">
        <v>11</v>
      </c>
      <c r="V7" s="28" t="s">
        <v>3</v>
      </c>
      <c r="W7" s="26" t="s">
        <v>14</v>
      </c>
      <c r="X7" s="31" t="s">
        <v>15</v>
      </c>
    </row>
    <row r="8" spans="1:24" ht="45" customHeight="1" thickTop="1" x14ac:dyDescent="0.4">
      <c r="A8" s="1"/>
      <c r="B8" s="33" t="s">
        <v>4</v>
      </c>
      <c r="C8" s="34"/>
      <c r="D8" s="3"/>
      <c r="E8" s="56" t="str">
        <f>IF(D8="R1","120",IF(D8="R2","80",IF(D8="R3","60",IF(D8="R4","40",""))))</f>
        <v/>
      </c>
      <c r="F8" s="5"/>
      <c r="G8" s="6"/>
      <c r="H8" s="7"/>
      <c r="I8" s="7"/>
      <c r="J8" s="36" t="str">
        <f>IF(I8&gt;0,H8/I8,"")</f>
        <v/>
      </c>
      <c r="K8" s="7"/>
      <c r="L8" s="37" t="str">
        <f>IF(H8&gt;0,IF(M8&gt;X8,2,IF(M8&lt;X8,0,1)),"")</f>
        <v/>
      </c>
      <c r="M8" s="38" t="e">
        <f>H8/E8</f>
        <v>#VALUE!</v>
      </c>
      <c r="N8" s="39"/>
      <c r="O8" s="3"/>
      <c r="P8" s="56" t="str">
        <f>IF(O8="R1","120",IF(O8="R2","80",IF(O8="R3","60",IF(O8="R4","40",""))))</f>
        <v/>
      </c>
      <c r="Q8" s="5"/>
      <c r="R8" s="6"/>
      <c r="S8" s="7"/>
      <c r="T8" s="40" t="str">
        <f>IF(S8&gt;0,I8,"")</f>
        <v/>
      </c>
      <c r="U8" s="36" t="str">
        <f>IF(S8&gt;0,IF(T8&gt;0,S8/T8,""),"")</f>
        <v/>
      </c>
      <c r="V8" s="7"/>
      <c r="W8" s="37" t="str">
        <f>IF(S8&gt;0,2-L8,"")</f>
        <v/>
      </c>
      <c r="X8" s="41" t="e">
        <f>S8/P8</f>
        <v>#VALUE!</v>
      </c>
    </row>
    <row r="9" spans="1:24" ht="45" customHeight="1" x14ac:dyDescent="0.4">
      <c r="A9" s="1"/>
      <c r="B9" s="33" t="s">
        <v>4</v>
      </c>
      <c r="C9" s="34"/>
      <c r="D9" s="3"/>
      <c r="E9" s="35" t="str">
        <f>IF(D9="R1","120",IF(D9="R2","80",IF(D9="R3","60",IF(D9="R4","40",""))))</f>
        <v/>
      </c>
      <c r="F9" s="5"/>
      <c r="G9" s="6"/>
      <c r="H9" s="7"/>
      <c r="I9" s="7"/>
      <c r="J9" s="36" t="str">
        <f>IF(I9&gt;0,H9/I9,"")</f>
        <v/>
      </c>
      <c r="K9" s="7"/>
      <c r="L9" s="37" t="str">
        <f>IF(H9&gt;0,IF(M9&gt;X9,2,IF(M9&lt;X9,0,1)),"")</f>
        <v/>
      </c>
      <c r="M9" s="38" t="e">
        <f>H9/E9</f>
        <v>#VALUE!</v>
      </c>
      <c r="N9" s="39"/>
      <c r="O9" s="3"/>
      <c r="P9" s="35" t="str">
        <f>IF(O9="R1","120",IF(O9="R2","80",IF(O9="R3","60",IF(O9="R4","40",""))))</f>
        <v/>
      </c>
      <c r="Q9" s="5"/>
      <c r="R9" s="6"/>
      <c r="S9" s="7"/>
      <c r="T9" s="40" t="str">
        <f>IF(S9&gt;0,I9,"")</f>
        <v/>
      </c>
      <c r="U9" s="36" t="str">
        <f>IF(S9&gt;0,IF(T9&gt;0,S9/T9,""),"")</f>
        <v/>
      </c>
      <c r="V9" s="7"/>
      <c r="W9" s="37" t="str">
        <f>IF(S9&gt;0,2-L9,"")</f>
        <v/>
      </c>
      <c r="X9" s="43" t="e">
        <f>S9/P9</f>
        <v>#VALUE!</v>
      </c>
    </row>
    <row r="10" spans="1:24" ht="45" customHeight="1" thickBot="1" x14ac:dyDescent="0.45">
      <c r="A10" s="2"/>
      <c r="B10" s="57" t="s">
        <v>4</v>
      </c>
      <c r="C10" s="34"/>
      <c r="D10" s="11"/>
      <c r="E10" s="58" t="str">
        <f>IF(D10="R1","120",IF(D10="R2","80",IF(D10="R3","60",IF(D10="R4","40",""))))</f>
        <v/>
      </c>
      <c r="F10" s="8"/>
      <c r="G10" s="9"/>
      <c r="H10" s="7"/>
      <c r="I10" s="7"/>
      <c r="J10" s="36" t="str">
        <f>IF(I10&gt;0,H10/I10,"")</f>
        <v/>
      </c>
      <c r="K10" s="7"/>
      <c r="L10" s="48" t="str">
        <f>IF(H10&gt;0,IF(M10&gt;X10,2,IF(M10&lt;X10,0,1)),"")</f>
        <v/>
      </c>
      <c r="M10" s="49" t="e">
        <f>H10/E10</f>
        <v>#VALUE!</v>
      </c>
      <c r="N10" s="39"/>
      <c r="O10" s="11"/>
      <c r="P10" s="58" t="str">
        <f>IF(O10="R1","120",IF(O10="R2","80",IF(O10="R3","60",IF(O10="R4","40",""))))</f>
        <v/>
      </c>
      <c r="Q10" s="5"/>
      <c r="R10" s="6"/>
      <c r="S10" s="7"/>
      <c r="T10" s="40" t="str">
        <f>IF(S10&gt;0,I10,"")</f>
        <v/>
      </c>
      <c r="U10" s="36" t="str">
        <f>IF(S10&gt;0,IF(T10&gt;0,S10/T10,""),"")</f>
        <v/>
      </c>
      <c r="V10" s="7"/>
      <c r="W10" s="48" t="str">
        <f>IF(S10&gt;0,2-L10,"")</f>
        <v/>
      </c>
      <c r="X10" s="51" t="e">
        <f>S10/P10</f>
        <v>#VALUE!</v>
      </c>
    </row>
    <row r="11" spans="1:24" ht="45" customHeight="1" thickTop="1" x14ac:dyDescent="0.4">
      <c r="D11" s="69" t="str">
        <f>CONCATENATE("Total Equipe ",G5)</f>
        <v xml:space="preserve">Total Equipe </v>
      </c>
      <c r="E11" s="69"/>
      <c r="F11" s="69"/>
      <c r="G11" s="69"/>
      <c r="H11" s="69"/>
      <c r="I11" s="69"/>
      <c r="J11" s="69"/>
      <c r="K11" s="69"/>
      <c r="L11" s="52">
        <f>SUM(L8:L10)</f>
        <v>0</v>
      </c>
      <c r="O11" s="69" t="str">
        <f>CONCATENATE("Total Equipe ",R5)</f>
        <v xml:space="preserve">Total Equipe </v>
      </c>
      <c r="P11" s="69"/>
      <c r="Q11" s="69"/>
      <c r="R11" s="69"/>
      <c r="S11" s="69"/>
      <c r="T11" s="69"/>
      <c r="U11" s="69"/>
      <c r="V11" s="69"/>
      <c r="W11" s="52">
        <f>SUM(W8:W10)</f>
        <v>0</v>
      </c>
    </row>
    <row r="12" spans="1:24" s="20" customFormat="1" ht="5.65" thickBot="1" x14ac:dyDescent="0.2">
      <c r="H12" s="24"/>
    </row>
    <row r="13" spans="1:24" ht="30" customHeight="1" thickTop="1" x14ac:dyDescent="0.4">
      <c r="D13" s="70" t="str">
        <f>CONCATENATE("Capitaine ",G5)</f>
        <v xml:space="preserve">Capitaine </v>
      </c>
      <c r="E13" s="71"/>
      <c r="F13" s="71"/>
      <c r="G13" s="71"/>
      <c r="H13" s="72"/>
      <c r="I13" s="72"/>
      <c r="J13" s="72"/>
      <c r="K13" s="72"/>
      <c r="L13" s="72"/>
      <c r="M13" s="73"/>
      <c r="O13" s="70" t="str">
        <f>CONCATENATE("Capitaine ",R5)</f>
        <v xml:space="preserve">Capitaine </v>
      </c>
      <c r="P13" s="71"/>
      <c r="Q13" s="71"/>
      <c r="R13" s="71"/>
      <c r="S13" s="72"/>
      <c r="T13" s="72"/>
      <c r="U13" s="72"/>
      <c r="V13" s="72"/>
      <c r="W13" s="72"/>
      <c r="X13" s="73"/>
    </row>
    <row r="14" spans="1:24" ht="30" customHeight="1" thickBot="1" x14ac:dyDescent="0.45">
      <c r="D14" s="79" t="s">
        <v>21</v>
      </c>
      <c r="E14" s="80"/>
      <c r="F14" s="80"/>
      <c r="G14" s="80"/>
      <c r="H14" s="67"/>
      <c r="I14" s="67"/>
      <c r="J14" s="67"/>
      <c r="K14" s="67"/>
      <c r="L14" s="67"/>
      <c r="M14" s="68"/>
      <c r="O14" s="79" t="s">
        <v>21</v>
      </c>
      <c r="P14" s="80"/>
      <c r="Q14" s="80"/>
      <c r="R14" s="80"/>
      <c r="S14" s="67"/>
      <c r="T14" s="67"/>
      <c r="U14" s="67"/>
      <c r="V14" s="67"/>
      <c r="W14" s="67"/>
      <c r="X14" s="68"/>
    </row>
    <row r="15" spans="1:24" s="20" customFormat="1" ht="5.65" thickTop="1" x14ac:dyDescent="0.15">
      <c r="H15" s="24"/>
    </row>
    <row r="16" spans="1:24" s="53" customFormat="1" ht="18.75" x14ac:dyDescent="0.3">
      <c r="D16" s="53" t="s">
        <v>23</v>
      </c>
      <c r="H16" s="54"/>
    </row>
    <row r="17" spans="4:8" s="53" customFormat="1" ht="18.75" x14ac:dyDescent="0.3">
      <c r="D17" s="53" t="s">
        <v>24</v>
      </c>
      <c r="H17" s="54"/>
    </row>
  </sheetData>
  <sheetProtection password="CDE1" sheet="1" objects="1" scenarios="1" formatColumns="0" formatRows="0" selectLockedCells="1"/>
  <mergeCells count="14">
    <mergeCell ref="A1:W1"/>
    <mergeCell ref="G3:K3"/>
    <mergeCell ref="G5:K5"/>
    <mergeCell ref="R5:V5"/>
    <mergeCell ref="D11:K11"/>
    <mergeCell ref="O11:V11"/>
    <mergeCell ref="D13:G13"/>
    <mergeCell ref="H13:M13"/>
    <mergeCell ref="O13:R13"/>
    <mergeCell ref="S13:X13"/>
    <mergeCell ref="D14:G14"/>
    <mergeCell ref="H14:M14"/>
    <mergeCell ref="O14:R14"/>
    <mergeCell ref="S14:X14"/>
  </mergeCells>
  <conditionalFormatting sqref="L11">
    <cfRule type="cellIs" dxfId="11" priority="4" operator="equal">
      <formula>3</formula>
    </cfRule>
    <cfRule type="cellIs" dxfId="10" priority="5" operator="lessThanOrEqual">
      <formula>2</formula>
    </cfRule>
    <cfRule type="cellIs" dxfId="9" priority="6" operator="greaterThanOrEqual">
      <formula>4</formula>
    </cfRule>
  </conditionalFormatting>
  <conditionalFormatting sqref="W11">
    <cfRule type="cellIs" dxfId="8" priority="1" operator="equal">
      <formula>3</formula>
    </cfRule>
    <cfRule type="cellIs" dxfId="7" priority="2" operator="lessThanOrEqual">
      <formula>2</formula>
    </cfRule>
    <cfRule type="cellIs" dxfId="6" priority="3" operator="greaterThanOrEqual">
      <formula>4</formula>
    </cfRule>
  </conditionalFormatting>
  <dataValidations count="5">
    <dataValidation type="date" allowBlank="1" showInputMessage="1" showErrorMessage="1" promptTitle="Date compétition" prompt="Saisir date rencontre" sqref="G3:K3">
      <formula1>43374</formula1>
      <formula2>47299</formula2>
    </dataValidation>
    <dataValidation type="list" allowBlank="1" showInputMessage="1" showErrorMessage="1" promptTitle="Billard" prompt="Saisir le format du billard" sqref="A8:A10">
      <formula1>"2m80,2m60"</formula1>
    </dataValidation>
    <dataValidation type="list" allowBlank="1" showInputMessage="1" showErrorMessage="1" promptTitle="Club visiteur" prompt="Sélection du club qui se déplace_x000a_" sqref="R5:V5">
      <formula1>"ANNOEULLIN,DENAIN,HOUPLINES"</formula1>
    </dataValidation>
    <dataValidation type="list" allowBlank="1" showInputMessage="1" showErrorMessage="1" promptTitle="Club visité" prompt="Sélection du club qui reçoit" sqref="G5:K5">
      <formula1>"ANNOEULLIN,DENAIN,HOUPLINES"</formula1>
    </dataValidation>
    <dataValidation type="list" allowBlank="1" showInputMessage="1" showErrorMessage="1" promptTitle="Partie Libre" prompt="Catégorie. Joueur" sqref="D8:D10 O8:O10">
      <formula1>"R1,R2,R3,R4"</formula1>
    </dataValidation>
  </dataValidations>
  <printOptions horizontalCentered="1"/>
  <pageMargins left="0.23622047244094491" right="0.23622047244094491" top="1.3385826771653544" bottom="0.74803149606299213" header="0.31496062992125984" footer="0.31496062992125984"/>
  <pageSetup paperSize="9" scale="98" orientation="landscape" verticalDpi="0" r:id="rId1"/>
  <headerFooter>
    <oddHeader>&amp;L&amp;G&amp;C&amp;"-,Gras"&amp;24&amp;KFF0000Comité Départemantal Nord - Sport Billard
Championnat par Equipes de Club - 2018/2019&amp;R&amp;G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"/>
  <sheetViews>
    <sheetView zoomScale="115" zoomScaleNormal="115" workbookViewId="0">
      <selection activeCell="A9" sqref="A9"/>
    </sheetView>
  </sheetViews>
  <sheetFormatPr baseColWidth="10" defaultColWidth="11" defaultRowHeight="12.75" x14ac:dyDescent="0.2"/>
  <cols>
    <col min="1" max="1" width="6.5703125" style="18" customWidth="1"/>
    <col min="2" max="2" width="9.28515625" style="18" customWidth="1"/>
    <col min="3" max="3" width="0.85546875" style="18" customWidth="1"/>
    <col min="4" max="4" width="4" style="18" customWidth="1"/>
    <col min="5" max="5" width="5.28515625" style="18" customWidth="1"/>
    <col min="6" max="6" width="8" style="18" customWidth="1"/>
    <col min="7" max="7" width="15.28515625" style="18" customWidth="1"/>
    <col min="8" max="8" width="5.28515625" style="55" customWidth="1"/>
    <col min="9" max="11" width="5.28515625" style="18" customWidth="1"/>
    <col min="12" max="12" width="6" style="18" customWidth="1"/>
    <col min="13" max="13" width="4.140625" style="18" customWidth="1"/>
    <col min="14" max="14" width="0.85546875" style="18" customWidth="1"/>
    <col min="15" max="15" width="4" style="18" customWidth="1"/>
    <col min="16" max="16" width="5.28515625" style="18" customWidth="1"/>
    <col min="17" max="17" width="8" style="18" customWidth="1"/>
    <col min="18" max="18" width="15.28515625" style="18" customWidth="1"/>
    <col min="19" max="22" width="5.28515625" style="18" customWidth="1"/>
    <col min="23" max="23" width="6" style="18" customWidth="1"/>
    <col min="24" max="24" width="3.5703125" style="18" bestFit="1" customWidth="1"/>
    <col min="25" max="16384" width="11" style="18"/>
  </cols>
  <sheetData>
    <row r="1" spans="1:24" ht="46.5" x14ac:dyDescent="0.7">
      <c r="A1" s="81" t="s">
        <v>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</row>
    <row r="2" spans="1:24" s="20" customFormat="1" ht="5.25" x14ac:dyDescent="0.1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</row>
    <row r="3" spans="1:24" ht="23.25" x14ac:dyDescent="0.7">
      <c r="A3" s="21"/>
      <c r="B3" s="21"/>
      <c r="C3" s="21"/>
      <c r="D3" s="22" t="s">
        <v>20</v>
      </c>
      <c r="E3" s="21"/>
      <c r="F3" s="21"/>
      <c r="G3" s="76">
        <v>43427</v>
      </c>
      <c r="H3" s="76"/>
      <c r="I3" s="76"/>
      <c r="J3" s="76"/>
      <c r="K3" s="76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</row>
    <row r="4" spans="1:24" s="20" customFormat="1" ht="5.25" x14ac:dyDescent="0.1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</row>
    <row r="5" spans="1:24" ht="23.25" x14ac:dyDescent="0.35">
      <c r="D5" s="23" t="s">
        <v>18</v>
      </c>
      <c r="G5" s="75"/>
      <c r="H5" s="75"/>
      <c r="I5" s="75"/>
      <c r="J5" s="75"/>
      <c r="K5" s="75"/>
      <c r="O5" s="23" t="s">
        <v>19</v>
      </c>
      <c r="R5" s="75"/>
      <c r="S5" s="75"/>
      <c r="T5" s="75"/>
      <c r="U5" s="75"/>
      <c r="V5" s="75"/>
    </row>
    <row r="6" spans="1:24" s="20" customFormat="1" ht="5.65" thickBot="1" x14ac:dyDescent="0.2">
      <c r="H6" s="24"/>
    </row>
    <row r="7" spans="1:24" s="32" customFormat="1" ht="45" customHeight="1" thickTop="1" thickBot="1" x14ac:dyDescent="0.3">
      <c r="A7" s="25" t="s">
        <v>0</v>
      </c>
      <c r="B7" s="26" t="s">
        <v>1</v>
      </c>
      <c r="C7" s="27"/>
      <c r="D7" s="28" t="s">
        <v>7</v>
      </c>
      <c r="E7" s="26" t="s">
        <v>10</v>
      </c>
      <c r="F7" s="28" t="s">
        <v>2</v>
      </c>
      <c r="G7" s="26" t="s">
        <v>16</v>
      </c>
      <c r="H7" s="26" t="s">
        <v>13</v>
      </c>
      <c r="I7" s="28" t="s">
        <v>12</v>
      </c>
      <c r="J7" s="28" t="s">
        <v>11</v>
      </c>
      <c r="K7" s="28" t="s">
        <v>3</v>
      </c>
      <c r="L7" s="26" t="s">
        <v>14</v>
      </c>
      <c r="M7" s="29" t="s">
        <v>15</v>
      </c>
      <c r="N7" s="30"/>
      <c r="O7" s="28" t="s">
        <v>7</v>
      </c>
      <c r="P7" s="26" t="s">
        <v>10</v>
      </c>
      <c r="Q7" s="28" t="s">
        <v>2</v>
      </c>
      <c r="R7" s="26" t="s">
        <v>16</v>
      </c>
      <c r="S7" s="26" t="s">
        <v>13</v>
      </c>
      <c r="T7" s="28" t="s">
        <v>12</v>
      </c>
      <c r="U7" s="28" t="s">
        <v>11</v>
      </c>
      <c r="V7" s="28" t="s">
        <v>3</v>
      </c>
      <c r="W7" s="26" t="s">
        <v>14</v>
      </c>
      <c r="X7" s="31" t="s">
        <v>15</v>
      </c>
    </row>
    <row r="8" spans="1:24" ht="45" customHeight="1" thickTop="1" x14ac:dyDescent="0.4">
      <c r="A8" s="12" t="s">
        <v>9</v>
      </c>
      <c r="B8" s="59" t="s">
        <v>5</v>
      </c>
      <c r="C8" s="34"/>
      <c r="D8" s="15"/>
      <c r="E8" s="56" t="str">
        <f>IF(D8="Master",IF(A8="3m10","40","50"),IF(D8="N1",IF(A8="3m10","35","40"),IF(D8="N2",IF(A8="3m10","30","35"),IF(D8="N3","25",IF(D8="R1","20",IF(D8="R2","15",""))))))</f>
        <v/>
      </c>
      <c r="F8" s="5"/>
      <c r="G8" s="6"/>
      <c r="H8" s="7"/>
      <c r="I8" s="7"/>
      <c r="J8" s="42" t="str">
        <f>IF(H8&gt;0,IF(I8&gt;0,H8/I8,""),"")</f>
        <v/>
      </c>
      <c r="K8" s="7"/>
      <c r="L8" s="37" t="str">
        <f>IF(H8&gt;0,IF(M8&gt;X8,2,IF(M8&lt;X8,0,1)),"")</f>
        <v/>
      </c>
      <c r="M8" s="60" t="str">
        <f>IF(E8&lt;&gt;"",H8/E8,"")</f>
        <v/>
      </c>
      <c r="N8" s="39"/>
      <c r="O8" s="15"/>
      <c r="P8" s="56" t="str">
        <f>IF(O8="Master",IF(A8="3m10","40","50"),IF(O8="N1",IF(A8="3m10","35","40"),IF(O8="N2",IF(A8="3m10","30","35"),IF(O8="N3","25",IF(O8="R1","20",IF(O8="R2","15",""))))))</f>
        <v/>
      </c>
      <c r="Q8" s="5"/>
      <c r="R8" s="6"/>
      <c r="S8" s="7"/>
      <c r="T8" s="40" t="str">
        <f>IF(S8&gt;0,I8,"")</f>
        <v/>
      </c>
      <c r="U8" s="42" t="str">
        <f>IF(S8&gt;0,IF(T8&gt;0,S8/T8,""),"")</f>
        <v/>
      </c>
      <c r="V8" s="7"/>
      <c r="W8" s="37" t="str">
        <f>IF(S8&gt;0,2-L8,"")</f>
        <v/>
      </c>
      <c r="X8" s="60" t="str">
        <f>IF(P8&lt;&gt;"",S8/P8,"")</f>
        <v/>
      </c>
    </row>
    <row r="9" spans="1:24" ht="45" customHeight="1" x14ac:dyDescent="0.4">
      <c r="A9" s="13" t="s">
        <v>8</v>
      </c>
      <c r="B9" s="61" t="s">
        <v>5</v>
      </c>
      <c r="C9" s="34"/>
      <c r="D9" s="16"/>
      <c r="E9" s="62" t="str">
        <f>IF(D9="Master",IF(A9="3m10","40","50"),IF(D9="N1",IF(A9="3m10","35","40"),IF(D9="N2",IF(A9="3m10","30","35"),IF(D9="N3","25",IF(D9="R1","20",IF(D9="R2","15",""))))))</f>
        <v/>
      </c>
      <c r="F9" s="5"/>
      <c r="G9" s="6"/>
      <c r="H9" s="7"/>
      <c r="I9" s="7"/>
      <c r="J9" s="42" t="str">
        <f t="shared" ref="J9:J10" si="0">IF(H9&gt;0,IF(I9&gt;0,H9/I9,""),"")</f>
        <v/>
      </c>
      <c r="K9" s="7"/>
      <c r="L9" s="37" t="str">
        <f>IF(H9&gt;0,IF(M9&gt;X9,2,IF(M9&lt;X9,0,1)),"")</f>
        <v/>
      </c>
      <c r="M9" s="43" t="str">
        <f>IF(E9&lt;&gt;"",H9/E9,"")</f>
        <v/>
      </c>
      <c r="N9" s="39"/>
      <c r="O9" s="16"/>
      <c r="P9" s="62" t="str">
        <f>IF(O9="Master",IF(A9="3m10","40","50"),IF(O9="N1",IF(A9="3m10","35","40"),IF(O9="N2",IF(A9="3m10","30","35"),IF(O9="N3","25",IF(O9="R1","20",IF(O9="R2","15",""))))))</f>
        <v/>
      </c>
      <c r="Q9" s="5"/>
      <c r="R9" s="6"/>
      <c r="S9" s="7"/>
      <c r="T9" s="40" t="str">
        <f t="shared" ref="T9:T10" si="1">IF(S9&gt;0,I9,"")</f>
        <v/>
      </c>
      <c r="U9" s="42" t="str">
        <f>IF(S9&gt;0,IF(T9&gt;0,S9/T9,""),"")</f>
        <v/>
      </c>
      <c r="V9" s="7"/>
      <c r="W9" s="37" t="str">
        <f>IF(S9&gt;0,2-L9,"")</f>
        <v/>
      </c>
      <c r="X9" s="43" t="str">
        <f>IF(P9&lt;&gt;"",S9/P9,"")</f>
        <v/>
      </c>
    </row>
    <row r="10" spans="1:24" ht="45" customHeight="1" thickBot="1" x14ac:dyDescent="0.45">
      <c r="A10" s="14" t="s">
        <v>8</v>
      </c>
      <c r="B10" s="63" t="s">
        <v>5</v>
      </c>
      <c r="C10" s="34"/>
      <c r="D10" s="17"/>
      <c r="E10" s="64" t="str">
        <f>IF(D10="Master",IF(A10="3m10","40","50"),IF(D10="N1",IF(A10="3m10","35","40"),IF(D10="N2",IF(A10="3m10","30","35"),IF(D10="N3","25",IF(D10="R1","20",IF(D10="R2","15",""))))))</f>
        <v/>
      </c>
      <c r="F10" s="8"/>
      <c r="G10" s="9"/>
      <c r="H10" s="7"/>
      <c r="I10" s="7"/>
      <c r="J10" s="42" t="str">
        <f t="shared" si="0"/>
        <v/>
      </c>
      <c r="K10" s="7"/>
      <c r="L10" s="48" t="str">
        <f>IF(H10&gt;0,IF(M10&gt;X10,2,IF(M10&lt;X10,0,1)),"")</f>
        <v/>
      </c>
      <c r="M10" s="51" t="str">
        <f>IF(E10&lt;&gt;"",H10/E10,"")</f>
        <v/>
      </c>
      <c r="N10" s="39"/>
      <c r="O10" s="17"/>
      <c r="P10" s="64" t="str">
        <f>IF(O10="Master",IF(A10="3m10","40","50"),IF(O10="N1",IF(A10="3m10","35","40"),IF(O10="N2",IF(A10="3m10","30","35"),IF(O10="N3","25",IF(O10="R1","20",IF(O10="R2","15",""))))))</f>
        <v/>
      </c>
      <c r="Q10" s="8"/>
      <c r="R10" s="9"/>
      <c r="S10" s="10"/>
      <c r="T10" s="40" t="str">
        <f t="shared" si="1"/>
        <v/>
      </c>
      <c r="U10" s="42" t="str">
        <f>IF(S10&gt;0,IF(T10&gt;0,S10/T10,""),"")</f>
        <v/>
      </c>
      <c r="V10" s="7"/>
      <c r="W10" s="48" t="str">
        <f>IF(S10&gt;0,2-L10,"")</f>
        <v/>
      </c>
      <c r="X10" s="51" t="str">
        <f>IF(P10&lt;&gt;"",S10/P10,"")</f>
        <v/>
      </c>
    </row>
    <row r="11" spans="1:24" ht="45" customHeight="1" thickTop="1" x14ac:dyDescent="0.4">
      <c r="D11" s="69" t="str">
        <f>CONCATENATE("Total Equipe ",G5)</f>
        <v xml:space="preserve">Total Equipe </v>
      </c>
      <c r="E11" s="69"/>
      <c r="F11" s="69"/>
      <c r="G11" s="69"/>
      <c r="H11" s="69"/>
      <c r="I11" s="69"/>
      <c r="J11" s="69"/>
      <c r="K11" s="69"/>
      <c r="L11" s="52">
        <f>SUM(L8:L10)</f>
        <v>0</v>
      </c>
      <c r="O11" s="69" t="str">
        <f>CONCATENATE("Total Equipe ",R5)</f>
        <v xml:space="preserve">Total Equipe </v>
      </c>
      <c r="P11" s="69"/>
      <c r="Q11" s="69"/>
      <c r="R11" s="69"/>
      <c r="S11" s="69"/>
      <c r="T11" s="69"/>
      <c r="U11" s="69"/>
      <c r="V11" s="69"/>
      <c r="W11" s="52">
        <f>SUM(W8:W10)</f>
        <v>0</v>
      </c>
    </row>
    <row r="12" spans="1:24" s="20" customFormat="1" ht="5.65" thickBot="1" x14ac:dyDescent="0.2">
      <c r="H12" s="24"/>
    </row>
    <row r="13" spans="1:24" ht="29.85" customHeight="1" thickTop="1" x14ac:dyDescent="0.4">
      <c r="D13" s="70" t="str">
        <f>CONCATENATE("Capitaine ",G5)</f>
        <v xml:space="preserve">Capitaine </v>
      </c>
      <c r="E13" s="71"/>
      <c r="F13" s="71"/>
      <c r="G13" s="71"/>
      <c r="H13" s="72"/>
      <c r="I13" s="72"/>
      <c r="J13" s="72"/>
      <c r="K13" s="72"/>
      <c r="L13" s="72"/>
      <c r="M13" s="73"/>
      <c r="O13" s="70" t="str">
        <f>CONCATENATE("Capitaine ",R5)</f>
        <v xml:space="preserve">Capitaine </v>
      </c>
      <c r="P13" s="71"/>
      <c r="Q13" s="71"/>
      <c r="R13" s="71"/>
      <c r="S13" s="72"/>
      <c r="T13" s="72"/>
      <c r="U13" s="72"/>
      <c r="V13" s="72"/>
      <c r="W13" s="72"/>
      <c r="X13" s="73"/>
    </row>
    <row r="14" spans="1:24" ht="29.85" customHeight="1" thickBot="1" x14ac:dyDescent="0.45">
      <c r="D14" s="79" t="s">
        <v>21</v>
      </c>
      <c r="E14" s="80"/>
      <c r="F14" s="80"/>
      <c r="G14" s="80"/>
      <c r="H14" s="67"/>
      <c r="I14" s="67"/>
      <c r="J14" s="67"/>
      <c r="K14" s="67"/>
      <c r="L14" s="67"/>
      <c r="M14" s="68"/>
      <c r="O14" s="79" t="s">
        <v>21</v>
      </c>
      <c r="P14" s="80"/>
      <c r="Q14" s="80"/>
      <c r="R14" s="80"/>
      <c r="S14" s="67"/>
      <c r="T14" s="67"/>
      <c r="U14" s="67"/>
      <c r="V14" s="67"/>
      <c r="W14" s="67"/>
      <c r="X14" s="68"/>
    </row>
    <row r="15" spans="1:24" s="20" customFormat="1" ht="5.65" thickTop="1" x14ac:dyDescent="0.15">
      <c r="H15" s="24"/>
    </row>
    <row r="16" spans="1:24" s="53" customFormat="1" ht="18.75" x14ac:dyDescent="0.3">
      <c r="D16" s="53" t="s">
        <v>23</v>
      </c>
      <c r="H16" s="54"/>
    </row>
    <row r="17" spans="4:8" s="53" customFormat="1" ht="18.75" x14ac:dyDescent="0.3">
      <c r="D17" s="53" t="s">
        <v>24</v>
      </c>
      <c r="H17" s="54"/>
    </row>
  </sheetData>
  <sheetProtection password="CDE1" sheet="1" objects="1" scenarios="1" formatColumns="0" formatRows="0" selectLockedCells="1"/>
  <mergeCells count="14">
    <mergeCell ref="A1:W1"/>
    <mergeCell ref="G3:K3"/>
    <mergeCell ref="G5:K5"/>
    <mergeCell ref="R5:V5"/>
    <mergeCell ref="D11:K11"/>
    <mergeCell ref="O11:V11"/>
    <mergeCell ref="D13:G13"/>
    <mergeCell ref="H13:M13"/>
    <mergeCell ref="O13:R13"/>
    <mergeCell ref="S13:X13"/>
    <mergeCell ref="D14:G14"/>
    <mergeCell ref="H14:M14"/>
    <mergeCell ref="O14:R14"/>
    <mergeCell ref="S14:X14"/>
  </mergeCells>
  <conditionalFormatting sqref="L11">
    <cfRule type="cellIs" dxfId="5" priority="4" operator="equal">
      <formula>3</formula>
    </cfRule>
    <cfRule type="cellIs" dxfId="4" priority="5" operator="lessThanOrEqual">
      <formula>2</formula>
    </cfRule>
    <cfRule type="cellIs" dxfId="3" priority="6" operator="greaterThanOrEqual">
      <formula>4</formula>
    </cfRule>
  </conditionalFormatting>
  <conditionalFormatting sqref="W11">
    <cfRule type="cellIs" dxfId="2" priority="1" operator="equal">
      <formula>3</formula>
    </cfRule>
    <cfRule type="cellIs" dxfId="1" priority="2" operator="lessThanOrEqual">
      <formula>2</formula>
    </cfRule>
    <cfRule type="cellIs" dxfId="0" priority="3" operator="greaterThanOrEqual">
      <formula>4</formula>
    </cfRule>
  </conditionalFormatting>
  <dataValidations count="5">
    <dataValidation type="date" allowBlank="1" showInputMessage="1" showErrorMessage="1" promptTitle="Date compétition" prompt="Saisir date rencontre" sqref="G3:K3">
      <formula1>43374</formula1>
      <formula2>47299</formula2>
    </dataValidation>
    <dataValidation type="list" allowBlank="1" showInputMessage="1" showErrorMessage="1" promptTitle="Billard" prompt="Saisir le format du billard" sqref="A8:A10">
      <formula1>"3m10,2m80,2m60"</formula1>
    </dataValidation>
    <dataValidation type="list" allowBlank="1" showInputMessage="1" showErrorMessage="1" promptTitle="Club visité" prompt="Sélection du club qui reçoit" sqref="R5:V5">
      <formula1>"ANNOEULLIN,HOUPLINES,RONCHIN,VILLENEUVE D'ASCQ"</formula1>
    </dataValidation>
    <dataValidation type="list" allowBlank="1" showInputMessage="1" showErrorMessage="1" promptTitle="Partie Libre" prompt="Catégorie. Joueur" sqref="D8:D10 O8:O10">
      <formula1>"Master,N1,N2,N3,R1,R2"</formula1>
    </dataValidation>
    <dataValidation type="list" allowBlank="1" showInputMessage="1" showErrorMessage="1" promptTitle="Club visité" prompt="Sélection du club qui reçoit" sqref="G5:K5">
      <formula1>"ANNOEULLIN,HOUPLINES,RONCHIN,VILLENEUVE D'ASCQ"</formula1>
    </dataValidation>
  </dataValidations>
  <printOptions horizontalCentered="1"/>
  <pageMargins left="0.23622047244094491" right="0.23622047244094491" top="1.3385826771653544" bottom="0.74803149606299213" header="0.31496062992125984" footer="0.31496062992125984"/>
  <pageSetup paperSize="9" scale="98" orientation="landscape" verticalDpi="0" r:id="rId1"/>
  <headerFooter>
    <oddHeader>&amp;L&amp;G&amp;C&amp;"-,Gras"&amp;24&amp;KFF0000Comité Départemantal Nord - Sport Billard
Championnat par Equipes de Club - 2018/2019&amp;R&amp;G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Triathlon</vt:lpstr>
      <vt:lpstr>JDS Libre</vt:lpstr>
      <vt:lpstr>3 Bandes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jacques@legohebel.com</dc:creator>
  <cp:lastModifiedBy>Jacques Le-Gohebel</cp:lastModifiedBy>
  <cp:lastPrinted>2018-10-21T18:02:39Z</cp:lastPrinted>
  <dcterms:created xsi:type="dcterms:W3CDTF">2018-10-21T10:34:53Z</dcterms:created>
  <dcterms:modified xsi:type="dcterms:W3CDTF">2018-10-26T08:43:00Z</dcterms:modified>
</cp:coreProperties>
</file>