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330" windowHeight="4440"/>
  </bookViews>
  <sheets>
    <sheet name="Rencontre 1" sheetId="3" r:id="rId1"/>
    <sheet name="Rencontre 2" sheetId="26" r:id="rId2"/>
    <sheet name="Rencontre 3" sheetId="27" r:id="rId3"/>
  </sheets>
  <definedNames>
    <definedName name="_xlnm.Print_Area" localSheetId="0">'Rencontre 1'!$A$1:$S$28</definedName>
    <definedName name="_xlnm.Print_Area" localSheetId="1">'Rencontre 2'!$A$1:$S$28</definedName>
    <definedName name="_xlnm.Print_Area" localSheetId="2">'Rencontre 3'!$A$1:$S$28</definedName>
  </definedNames>
  <calcPr calcId="124519"/>
</workbook>
</file>

<file path=xl/calcChain.xml><?xml version="1.0" encoding="utf-8"?>
<calcChain xmlns="http://schemas.openxmlformats.org/spreadsheetml/2006/main">
  <c r="F10" i="27"/>
  <c r="G10"/>
  <c r="I10"/>
  <c r="R10"/>
  <c r="R16"/>
  <c r="L10"/>
  <c r="N10"/>
  <c r="O10"/>
  <c r="O16"/>
  <c r="P10"/>
  <c r="F12"/>
  <c r="G12"/>
  <c r="I12"/>
  <c r="R12"/>
  <c r="L12"/>
  <c r="N12"/>
  <c r="O12"/>
  <c r="P12"/>
  <c r="F14"/>
  <c r="G14"/>
  <c r="I14"/>
  <c r="R14"/>
  <c r="L14"/>
  <c r="N14"/>
  <c r="O14"/>
  <c r="P14"/>
  <c r="D16"/>
  <c r="E16"/>
  <c r="G16"/>
  <c r="F16"/>
  <c r="I16"/>
  <c r="M16"/>
  <c r="N16"/>
  <c r="R17"/>
  <c r="I17"/>
  <c r="B19"/>
  <c r="F19"/>
  <c r="G19"/>
  <c r="L19"/>
  <c r="M19"/>
  <c r="N19"/>
  <c r="O19"/>
  <c r="P19"/>
  <c r="Q19"/>
  <c r="I10" i="26"/>
  <c r="I12"/>
  <c r="I14"/>
  <c r="I16"/>
  <c r="R10"/>
  <c r="R12"/>
  <c r="R14"/>
  <c r="R16"/>
  <c r="B19"/>
  <c r="G19"/>
  <c r="I10" i="3"/>
  <c r="I14"/>
  <c r="I12"/>
  <c r="I16"/>
  <c r="R10"/>
  <c r="R14"/>
  <c r="R12"/>
  <c r="R16"/>
  <c r="B19"/>
  <c r="G19"/>
  <c r="F10" i="26"/>
  <c r="G10"/>
  <c r="L10"/>
  <c r="N10"/>
  <c r="O10"/>
  <c r="P10"/>
  <c r="F12"/>
  <c r="G12"/>
  <c r="L12"/>
  <c r="N12"/>
  <c r="O12"/>
  <c r="P12"/>
  <c r="F14"/>
  <c r="G14"/>
  <c r="L14"/>
  <c r="N14"/>
  <c r="O14"/>
  <c r="P14"/>
  <c r="D16"/>
  <c r="E16"/>
  <c r="I17"/>
  <c r="F16"/>
  <c r="M16"/>
  <c r="N16"/>
  <c r="P16"/>
  <c r="O16"/>
  <c r="R17"/>
  <c r="F19"/>
  <c r="L19"/>
  <c r="M19"/>
  <c r="N19"/>
  <c r="O19"/>
  <c r="P19"/>
  <c r="Q19"/>
  <c r="N10" i="3"/>
  <c r="N16"/>
  <c r="N12"/>
  <c r="N14"/>
  <c r="L19"/>
  <c r="E16"/>
  <c r="I17"/>
  <c r="Q19"/>
  <c r="P19"/>
  <c r="O19"/>
  <c r="N19"/>
  <c r="M19"/>
  <c r="F19"/>
  <c r="O14"/>
  <c r="P14"/>
  <c r="O12"/>
  <c r="P12"/>
  <c r="O10"/>
  <c r="P10"/>
  <c r="F14"/>
  <c r="G14"/>
  <c r="F12"/>
  <c r="G12"/>
  <c r="F10"/>
  <c r="F16"/>
  <c r="G10"/>
  <c r="O16"/>
  <c r="G16"/>
  <c r="M16"/>
  <c r="D16"/>
  <c r="L14"/>
  <c r="L12"/>
  <c r="L10"/>
  <c r="P16"/>
  <c r="R17"/>
  <c r="P16" i="27"/>
  <c r="G16" i="26"/>
</calcChain>
</file>

<file path=xl/sharedStrings.xml><?xml version="1.0" encoding="utf-8"?>
<sst xmlns="http://schemas.openxmlformats.org/spreadsheetml/2006/main" count="108" uniqueCount="26">
  <si>
    <t xml:space="preserve">Rencontre du  </t>
  </si>
  <si>
    <t>Série</t>
  </si>
  <si>
    <t>RESULTATS</t>
  </si>
  <si>
    <t>Signature</t>
  </si>
  <si>
    <t>NOM et PRENOM                                                                                       N° de licence</t>
  </si>
  <si>
    <t>NOM et PRENOM                                                                               N° de licence</t>
  </si>
  <si>
    <t>Equipe recevante :</t>
  </si>
  <si>
    <t>Equipe visiteuse :</t>
  </si>
  <si>
    <t>R 1</t>
  </si>
  <si>
    <t>R 2</t>
  </si>
  <si>
    <t>R 3</t>
  </si>
  <si>
    <t>Points
à jouer</t>
  </si>
  <si>
    <t>Points
réalisés</t>
  </si>
  <si>
    <t>Reprises</t>
  </si>
  <si>
    <t>Points de 
match</t>
  </si>
  <si>
    <t>Format du
billard</t>
  </si>
  <si>
    <t>Je soussigné, capitaine de l'équipe mentionnée ci-dessus, déclare sur l'honneur que les joueurs précités répondent aux critères requis par le règlement de cette compétition.</t>
  </si>
  <si>
    <r>
      <t>Nom et prénom</t>
    </r>
    <r>
      <rPr>
        <sz val="16"/>
        <rFont val="Book Antiqua"/>
        <family val="1"/>
      </rPr>
      <t xml:space="preserve"> :</t>
    </r>
  </si>
  <si>
    <t>Toutes les cases vertes doivent être renseignées</t>
  </si>
  <si>
    <t>Points
3,10</t>
  </si>
  <si>
    <t>Moyenne
3,10</t>
  </si>
  <si>
    <t xml:space="preserve">  CHAMPIONNAT  DE  FRANCE  PAR  EQUIPES  de  CLUBS</t>
  </si>
  <si>
    <t>3  Bandes            " 3ème Division "</t>
  </si>
  <si>
    <t>Points de rencontre</t>
  </si>
  <si>
    <r>
      <t xml:space="preserve">Résultats à envoyer dans les 24 heures à       </t>
    </r>
    <r>
      <rPr>
        <b/>
        <sz val="18"/>
        <rFont val="Book Antiqua"/>
        <family val="1"/>
      </rPr>
      <t xml:space="preserve">Dominique DELGOVE       </t>
    </r>
    <r>
      <rPr>
        <sz val="18"/>
        <rFont val="Book Antiqua"/>
        <family val="1"/>
      </rPr>
      <t xml:space="preserve">par mail  :   </t>
    </r>
    <r>
      <rPr>
        <b/>
        <sz val="18"/>
        <rFont val="Book Antiqua"/>
        <family val="1"/>
      </rPr>
      <t>dominique.delgove@orange.fr</t>
    </r>
    <r>
      <rPr>
        <sz val="18"/>
        <rFont val="Book Antiqua"/>
        <family val="1"/>
      </rPr>
      <t xml:space="preserve">
L’équipe qui accueille est chargée de saisir les résultats de la rencontre, dans les 24 heures, sur le site de gestion sportive</t>
    </r>
  </si>
  <si>
    <t>Edition
09.2022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</si>
</sst>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%"/>
    <numFmt numFmtId="166" formatCode="[$-40C]d\ mmmm\ yyyy;@"/>
    <numFmt numFmtId="167" formatCode="0.0"/>
  </numFmts>
  <fonts count="30">
    <font>
      <sz val="10"/>
      <name val="Arial"/>
    </font>
    <font>
      <sz val="10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sz val="16"/>
      <name val="Book Antiqua"/>
      <family val="1"/>
    </font>
    <font>
      <sz val="18"/>
      <name val="Book Antiqua"/>
      <family val="1"/>
    </font>
    <font>
      <b/>
      <sz val="20"/>
      <name val="Book Antiqua"/>
      <family val="1"/>
    </font>
    <font>
      <sz val="20"/>
      <name val="Book Antiqua"/>
      <family val="1"/>
    </font>
    <font>
      <sz val="22"/>
      <name val="Book Antiqua"/>
      <family val="1"/>
    </font>
    <font>
      <b/>
      <sz val="26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b/>
      <sz val="16"/>
      <name val="Book Antiqua"/>
      <family val="1"/>
    </font>
    <font>
      <sz val="19"/>
      <name val="Book Antiqua"/>
      <family val="1"/>
    </font>
    <font>
      <b/>
      <sz val="22"/>
      <name val="Book Antiqua"/>
      <family val="1"/>
    </font>
    <font>
      <b/>
      <sz val="18"/>
      <name val="Book Antiqua"/>
      <family val="1"/>
    </font>
    <font>
      <b/>
      <sz val="36"/>
      <name val="Book Antiqua"/>
      <family val="1"/>
    </font>
    <font>
      <u/>
      <sz val="16"/>
      <name val="Book Antiqua"/>
      <family val="1"/>
    </font>
    <font>
      <b/>
      <u/>
      <sz val="18"/>
      <color indexed="12"/>
      <name val="Book Antiqua"/>
      <family val="1"/>
    </font>
    <font>
      <b/>
      <sz val="18"/>
      <color indexed="10"/>
      <name val="Book Antiqua"/>
      <family val="1"/>
    </font>
    <font>
      <b/>
      <i/>
      <sz val="19"/>
      <name val="Book Antiqua"/>
      <family val="1"/>
    </font>
    <font>
      <b/>
      <sz val="19"/>
      <name val="Book Antiqua"/>
      <family val="1"/>
    </font>
    <font>
      <sz val="9"/>
      <color indexed="12"/>
      <name val="Book Antiqua"/>
      <family val="1"/>
    </font>
    <font>
      <b/>
      <sz val="26"/>
      <color indexed="10"/>
      <name val="Book Antiqua"/>
      <family val="1"/>
    </font>
    <font>
      <b/>
      <sz val="20"/>
      <color indexed="12"/>
      <name val="Book Antiqua"/>
      <family val="1"/>
    </font>
    <font>
      <b/>
      <sz val="30"/>
      <color indexed="10"/>
      <name val="Book Antiqua"/>
      <family val="1"/>
    </font>
    <font>
      <b/>
      <sz val="24"/>
      <color indexed="58"/>
      <name val="Book Antiqua"/>
      <family val="1"/>
    </font>
    <font>
      <b/>
      <i/>
      <sz val="18"/>
      <name val="Book Antiqua"/>
      <family val="1"/>
    </font>
    <font>
      <b/>
      <sz val="24"/>
      <color indexed="12"/>
      <name val="Book Antiqua"/>
      <family val="1"/>
    </font>
    <font>
      <b/>
      <sz val="14"/>
      <color indexed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24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6" fillId="2" borderId="1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5" fontId="27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67" fontId="15" fillId="0" borderId="2" xfId="0" applyNumberFormat="1" applyFont="1" applyBorder="1" applyAlignment="1">
      <alignment horizontal="center" vertical="center"/>
    </xf>
    <xf numFmtId="1" fontId="4" fillId="2" borderId="17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 applyAlignment="1">
      <alignment horizontal="center" vertical="center"/>
    </xf>
    <xf numFmtId="1" fontId="20" fillId="2" borderId="17" xfId="0" applyNumberFormat="1" applyFont="1" applyFill="1" applyBorder="1" applyAlignment="1">
      <alignment horizontal="center" vertical="center"/>
    </xf>
    <xf numFmtId="1" fontId="20" fillId="2" borderId="1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66" fontId="7" fillId="0" borderId="0" xfId="0" applyNumberFormat="1" applyFont="1" applyBorder="1" applyAlignment="1" applyProtection="1">
      <alignment horizontal="left" vertical="center"/>
      <protection locked="0"/>
    </xf>
    <xf numFmtId="2" fontId="15" fillId="3" borderId="8" xfId="0" applyNumberFormat="1" applyFont="1" applyFill="1" applyBorder="1" applyAlignment="1" applyProtection="1">
      <alignment horizontal="center" vertical="center"/>
      <protection locked="0"/>
    </xf>
    <xf numFmtId="2" fontId="15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" fontId="13" fillId="2" borderId="19" xfId="0" applyNumberFormat="1" applyFont="1" applyFill="1" applyBorder="1" applyAlignment="1">
      <alignment horizontal="center" vertical="center"/>
    </xf>
    <xf numFmtId="1" fontId="13" fillId="2" borderId="23" xfId="0" applyNumberFormat="1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2" fontId="15" fillId="3" borderId="5" xfId="0" applyNumberFormat="1" applyFont="1" applyFill="1" applyBorder="1" applyAlignment="1" applyProtection="1">
      <alignment horizontal="center" vertical="center"/>
      <protection locked="0"/>
    </xf>
    <xf numFmtId="1" fontId="20" fillId="2" borderId="1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21" fillId="2" borderId="20" xfId="0" applyFont="1" applyFill="1" applyBorder="1" applyAlignment="1">
      <alignment horizontal="center" vertical="center"/>
    </xf>
    <xf numFmtId="1" fontId="20" fillId="2" borderId="19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2" fontId="15" fillId="3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 vertical="center" shrinkToFit="1"/>
    </xf>
    <xf numFmtId="1" fontId="4" fillId="2" borderId="23" xfId="0" applyNumberFormat="1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1" fontId="13" fillId="2" borderId="22" xfId="0" applyNumberFormat="1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99FF66"/>
      <rgbColor rgb="000000FF"/>
      <rgbColor rgb="00FFFF00"/>
      <rgbColor rgb="00FF99CC"/>
      <rgbColor rgb="0000FFFF"/>
      <rgbColor rgb="00800000"/>
      <rgbColor rgb="00009900"/>
      <rgbColor rgb="00000080"/>
      <rgbColor rgb="00808000"/>
      <rgbColor rgb="00993366"/>
      <rgbColor rgb="00008080"/>
      <rgbColor rgb="00EAEAEA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D9D9"/>
      <rgbColor rgb="00FFCCFF"/>
      <rgbColor rgb="00FFCCCC"/>
      <rgbColor rgb="000066FF"/>
      <rgbColor rgb="0033CCCC"/>
      <rgbColor rgb="0099CC00"/>
      <rgbColor rgb="00FFCC00"/>
      <rgbColor rgb="00FF9900"/>
      <rgbColor rgb="00FF6600"/>
      <rgbColor rgb="00B2B2B2"/>
      <rgbColor rgb="00DDDDDD"/>
      <rgbColor rgb="00006600"/>
      <rgbColor rgb="00339966"/>
      <rgbColor rgb="00CC0000"/>
      <rgbColor rgb="00CC0066"/>
      <rgbColor rgb="00993300"/>
      <rgbColor rgb="00CC99FF"/>
      <rgbColor rgb="0080808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</xdr:row>
      <xdr:rowOff>9525</xdr:rowOff>
    </xdr:from>
    <xdr:to>
      <xdr:col>17</xdr:col>
      <xdr:colOff>609600</xdr:colOff>
      <xdr:row>3</xdr:row>
      <xdr:rowOff>333375</xdr:rowOff>
    </xdr:to>
    <xdr:pic>
      <xdr:nvPicPr>
        <xdr:cNvPr id="1040" name="Picture 10" descr="Logo Hauts-de-Franc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0" y="200025"/>
          <a:ext cx="1752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85725</xdr:rowOff>
    </xdr:from>
    <xdr:to>
      <xdr:col>1</xdr:col>
      <xdr:colOff>1485900</xdr:colOff>
      <xdr:row>3</xdr:row>
      <xdr:rowOff>180975</xdr:rowOff>
    </xdr:to>
    <xdr:pic>
      <xdr:nvPicPr>
        <xdr:cNvPr id="1041" name="Picture 11" descr="Logo FFB HDF 20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" y="276225"/>
          <a:ext cx="1485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</xdr:row>
      <xdr:rowOff>9525</xdr:rowOff>
    </xdr:from>
    <xdr:to>
      <xdr:col>17</xdr:col>
      <xdr:colOff>609600</xdr:colOff>
      <xdr:row>3</xdr:row>
      <xdr:rowOff>333375</xdr:rowOff>
    </xdr:to>
    <xdr:pic>
      <xdr:nvPicPr>
        <xdr:cNvPr id="24588" name="Picture 6" descr="Logo Hauts-de-Franc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0" y="200025"/>
          <a:ext cx="1752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85725</xdr:rowOff>
    </xdr:from>
    <xdr:to>
      <xdr:col>1</xdr:col>
      <xdr:colOff>1485900</xdr:colOff>
      <xdr:row>3</xdr:row>
      <xdr:rowOff>180975</xdr:rowOff>
    </xdr:to>
    <xdr:pic>
      <xdr:nvPicPr>
        <xdr:cNvPr id="24589" name="Picture 7" descr="Logo FFB HDF 20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" y="276225"/>
          <a:ext cx="1485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</xdr:row>
      <xdr:rowOff>9525</xdr:rowOff>
    </xdr:from>
    <xdr:to>
      <xdr:col>17</xdr:col>
      <xdr:colOff>609600</xdr:colOff>
      <xdr:row>3</xdr:row>
      <xdr:rowOff>333375</xdr:rowOff>
    </xdr:to>
    <xdr:pic>
      <xdr:nvPicPr>
        <xdr:cNvPr id="25609" name="Picture 3" descr="Logo Hauts-de-Franc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0" y="200025"/>
          <a:ext cx="1752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85725</xdr:rowOff>
    </xdr:from>
    <xdr:to>
      <xdr:col>1</xdr:col>
      <xdr:colOff>1476375</xdr:colOff>
      <xdr:row>3</xdr:row>
      <xdr:rowOff>180975</xdr:rowOff>
    </xdr:to>
    <xdr:pic>
      <xdr:nvPicPr>
        <xdr:cNvPr id="25610" name="Picture 4" descr="Logo FFB HDF 20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" y="276225"/>
          <a:ext cx="1476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showGridLines="0" showRowColHeaders="0" tabSelected="1" zoomScale="70" workbookViewId="0">
      <selection activeCell="D6" sqref="D6:G6"/>
    </sheetView>
  </sheetViews>
  <sheetFormatPr baseColWidth="10" defaultRowHeight="13.5"/>
  <cols>
    <col min="1" max="1" width="12.7109375" style="1" customWidth="1"/>
    <col min="2" max="2" width="38.7109375" style="1" customWidth="1"/>
    <col min="3" max="9" width="10.7109375" style="1" customWidth="1"/>
    <col min="10" max="10" width="2" style="1" customWidth="1"/>
    <col min="11" max="11" width="38.7109375" style="1" customWidth="1"/>
    <col min="12" max="18" width="10.7109375" style="1" customWidth="1"/>
    <col min="19" max="19" width="3.140625" style="1" customWidth="1"/>
    <col min="20" max="20" width="12.7109375" style="1" customWidth="1"/>
    <col min="21" max="16384" width="11.42578125" style="1"/>
  </cols>
  <sheetData>
    <row r="1" spans="1:18" s="6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1"/>
      <c r="R1" s="41"/>
    </row>
    <row r="2" spans="1:18" s="6" customFormat="1" ht="60" customHeight="1">
      <c r="C2" s="43"/>
      <c r="D2" s="63" t="s">
        <v>21</v>
      </c>
      <c r="E2" s="63"/>
      <c r="F2" s="63"/>
      <c r="G2" s="63"/>
      <c r="H2" s="63"/>
      <c r="I2" s="63"/>
      <c r="J2" s="63"/>
      <c r="K2" s="63"/>
      <c r="L2" s="63"/>
      <c r="M2" s="63"/>
      <c r="N2" s="43"/>
      <c r="O2" s="43"/>
      <c r="P2" s="43"/>
      <c r="Q2" s="41"/>
      <c r="R2" s="41"/>
    </row>
    <row r="3" spans="1:18" s="6" customFormat="1" ht="20.100000000000001" customHeight="1">
      <c r="Q3" s="41"/>
      <c r="R3" s="41"/>
    </row>
    <row r="4" spans="1:18" ht="50.1" customHeight="1">
      <c r="C4" s="44"/>
      <c r="D4" s="64" t="s">
        <v>22</v>
      </c>
      <c r="E4" s="64"/>
      <c r="F4" s="64"/>
      <c r="G4" s="64"/>
      <c r="H4" s="64"/>
      <c r="I4" s="64"/>
      <c r="J4" s="64"/>
      <c r="K4" s="64"/>
      <c r="L4" s="64"/>
      <c r="M4" s="64"/>
      <c r="N4" s="44"/>
      <c r="O4" s="44"/>
      <c r="P4" s="44"/>
      <c r="Q4" s="42"/>
      <c r="R4" s="42"/>
    </row>
    <row r="5" spans="1:18" ht="14.1" customHeight="1">
      <c r="Q5" s="43"/>
      <c r="R5" s="43"/>
    </row>
    <row r="6" spans="1:18" ht="51" customHeight="1">
      <c r="A6" s="7"/>
      <c r="B6" s="65" t="s">
        <v>0</v>
      </c>
      <c r="C6" s="65"/>
      <c r="D6" s="66"/>
      <c r="E6" s="66"/>
      <c r="F6" s="66"/>
      <c r="G6" s="66"/>
      <c r="I6" s="45"/>
      <c r="J6" s="45" t="s">
        <v>18</v>
      </c>
      <c r="K6" s="45"/>
      <c r="L6" s="45"/>
      <c r="M6" s="45"/>
      <c r="N6" s="45"/>
      <c r="O6" s="7"/>
      <c r="Q6" s="42"/>
      <c r="R6" s="23" t="s">
        <v>8</v>
      </c>
    </row>
    <row r="7" spans="1:18" ht="14.1" customHeight="1" thickBot="1">
      <c r="C7" s="62"/>
      <c r="D7" s="62"/>
      <c r="E7" s="62"/>
      <c r="M7" s="40"/>
    </row>
    <row r="8" spans="1:18" s="14" customFormat="1" ht="48" customHeight="1" thickTop="1" thickBot="1">
      <c r="B8" s="90" t="s">
        <v>6</v>
      </c>
      <c r="C8" s="91"/>
      <c r="D8" s="92"/>
      <c r="E8" s="92"/>
      <c r="F8" s="92"/>
      <c r="G8" s="92"/>
      <c r="H8" s="92"/>
      <c r="I8" s="93"/>
      <c r="J8" s="13"/>
      <c r="K8" s="90" t="s">
        <v>7</v>
      </c>
      <c r="L8" s="91"/>
      <c r="M8" s="92"/>
      <c r="N8" s="92"/>
      <c r="O8" s="92"/>
      <c r="P8" s="92"/>
      <c r="Q8" s="92"/>
      <c r="R8" s="93"/>
    </row>
    <row r="9" spans="1:18" s="11" customFormat="1" ht="48" customHeight="1" thickTop="1" thickBot="1">
      <c r="A9" s="22" t="s">
        <v>15</v>
      </c>
      <c r="B9" s="8" t="s">
        <v>4</v>
      </c>
      <c r="C9" s="9" t="s">
        <v>11</v>
      </c>
      <c r="D9" s="9" t="s">
        <v>12</v>
      </c>
      <c r="E9" s="9" t="s">
        <v>13</v>
      </c>
      <c r="F9" s="9" t="s">
        <v>19</v>
      </c>
      <c r="G9" s="9" t="s">
        <v>20</v>
      </c>
      <c r="H9" s="9" t="s">
        <v>1</v>
      </c>
      <c r="I9" s="10" t="s">
        <v>14</v>
      </c>
      <c r="J9" s="21"/>
      <c r="K9" s="8" t="s">
        <v>5</v>
      </c>
      <c r="L9" s="9" t="s">
        <v>11</v>
      </c>
      <c r="M9" s="9" t="s">
        <v>12</v>
      </c>
      <c r="N9" s="9" t="s">
        <v>13</v>
      </c>
      <c r="O9" s="9" t="s">
        <v>19</v>
      </c>
      <c r="P9" s="9" t="s">
        <v>20</v>
      </c>
      <c r="Q9" s="9" t="s">
        <v>1</v>
      </c>
      <c r="R9" s="10" t="s">
        <v>14</v>
      </c>
    </row>
    <row r="10" spans="1:18" s="3" customFormat="1" ht="32.1" customHeight="1" thickTop="1">
      <c r="A10" s="89">
        <v>3.1</v>
      </c>
      <c r="B10" s="26"/>
      <c r="C10" s="82">
        <v>30</v>
      </c>
      <c r="D10" s="80"/>
      <c r="E10" s="80"/>
      <c r="F10" s="59" t="str">
        <f>IF(D10="","",IF(A10=3.1,D10,IF(A10=2.8,D10*0.86,IF(A10=2.6,D10*0.78))))</f>
        <v/>
      </c>
      <c r="G10" s="73" t="str">
        <f>IF(D10="","",F10/E10)</f>
        <v/>
      </c>
      <c r="H10" s="80"/>
      <c r="I10" s="81" t="str">
        <f>IF(D10="","",IF(D10&lt;M10,0,IF(D10&gt;M10,2,1)))</f>
        <v/>
      </c>
      <c r="J10" s="18"/>
      <c r="K10" s="26"/>
      <c r="L10" s="82">
        <f>C10</f>
        <v>30</v>
      </c>
      <c r="M10" s="80"/>
      <c r="N10" s="71" t="str">
        <f>IF(E10="","",E10)</f>
        <v/>
      </c>
      <c r="O10" s="59" t="str">
        <f>IF(M10="","",IF(A10=3.1,M10,IF(A10=2.8,M10*0.86,IF(A10=2.6,M10*0.78))))</f>
        <v/>
      </c>
      <c r="P10" s="73" t="str">
        <f>IF(M10="","",O10/N10)</f>
        <v/>
      </c>
      <c r="Q10" s="80"/>
      <c r="R10" s="81" t="str">
        <f>IF(I10="","",2-I10)</f>
        <v/>
      </c>
    </row>
    <row r="11" spans="1:18" s="3" customFormat="1" ht="24.95" customHeight="1">
      <c r="A11" s="77">
        <v>3.1</v>
      </c>
      <c r="B11" s="27"/>
      <c r="C11" s="78"/>
      <c r="D11" s="79"/>
      <c r="E11" s="79"/>
      <c r="F11" s="58"/>
      <c r="G11" s="74"/>
      <c r="H11" s="79"/>
      <c r="I11" s="76"/>
      <c r="J11" s="16"/>
      <c r="K11" s="27"/>
      <c r="L11" s="78"/>
      <c r="M11" s="79"/>
      <c r="N11" s="72"/>
      <c r="O11" s="95"/>
      <c r="P11" s="74"/>
      <c r="Q11" s="79"/>
      <c r="R11" s="76"/>
    </row>
    <row r="12" spans="1:18" s="3" customFormat="1" ht="32.1" customHeight="1">
      <c r="A12" s="67">
        <v>3.1</v>
      </c>
      <c r="B12" s="38"/>
      <c r="C12" s="60">
        <v>30</v>
      </c>
      <c r="D12" s="69"/>
      <c r="E12" s="69"/>
      <c r="F12" s="57" t="str">
        <f>IF(D12="","",IF(A12=3.1,D12,IF(A12=2.8,D12*0.86,IF(A12=2.6,D12*0.78))))</f>
        <v/>
      </c>
      <c r="G12" s="97" t="str">
        <f>IF(D12="","",F12/E12)</f>
        <v/>
      </c>
      <c r="H12" s="69"/>
      <c r="I12" s="75" t="str">
        <f>IF(D12="","",IF(D12&lt;M12,0,IF(D12&gt;M12,2,1)))</f>
        <v/>
      </c>
      <c r="J12" s="19"/>
      <c r="K12" s="28"/>
      <c r="L12" s="60">
        <f>C12</f>
        <v>30</v>
      </c>
      <c r="M12" s="69"/>
      <c r="N12" s="99" t="str">
        <f>IF(E12="","",E12)</f>
        <v/>
      </c>
      <c r="O12" s="57" t="str">
        <f>IF(M12="","",IF(A12=3.1,M12,IF(A12=2.8,M12*0.86,IF(A12=2.6,M12*0.78))))</f>
        <v/>
      </c>
      <c r="P12" s="97" t="str">
        <f>IF(M12="","",O12/N12)</f>
        <v/>
      </c>
      <c r="Q12" s="69"/>
      <c r="R12" s="75" t="str">
        <f>IF(I12="","",2-I12)</f>
        <v/>
      </c>
    </row>
    <row r="13" spans="1:18" s="3" customFormat="1" ht="24.95" customHeight="1">
      <c r="A13" s="77"/>
      <c r="B13" s="27"/>
      <c r="C13" s="78"/>
      <c r="D13" s="79"/>
      <c r="E13" s="79"/>
      <c r="F13" s="58"/>
      <c r="G13" s="74"/>
      <c r="H13" s="79"/>
      <c r="I13" s="76"/>
      <c r="J13" s="16"/>
      <c r="K13" s="27"/>
      <c r="L13" s="78"/>
      <c r="M13" s="79"/>
      <c r="N13" s="99"/>
      <c r="O13" s="58"/>
      <c r="P13" s="74"/>
      <c r="Q13" s="79"/>
      <c r="R13" s="76"/>
    </row>
    <row r="14" spans="1:18" s="3" customFormat="1" ht="32.1" customHeight="1">
      <c r="A14" s="67">
        <v>2.8</v>
      </c>
      <c r="B14" s="38"/>
      <c r="C14" s="60">
        <v>30</v>
      </c>
      <c r="D14" s="69"/>
      <c r="E14" s="69"/>
      <c r="F14" s="95" t="str">
        <f>IF(D14="","",IF(A14=3.1,D14,IF(A14=2.8,D14*0.86,IF(A14=2.6,D14*0.78))))</f>
        <v/>
      </c>
      <c r="G14" s="97" t="str">
        <f>IF(D14="","",F14/E14)</f>
        <v/>
      </c>
      <c r="H14" s="69"/>
      <c r="I14" s="75" t="str">
        <f>IF(D14="","",IF(D14&lt;M14,0,IF(D14&gt;M14,2,1)))</f>
        <v/>
      </c>
      <c r="J14" s="19"/>
      <c r="K14" s="28"/>
      <c r="L14" s="60">
        <f>C14</f>
        <v>30</v>
      </c>
      <c r="M14" s="69"/>
      <c r="N14" s="72" t="str">
        <f>IF(E14="","",E14)</f>
        <v/>
      </c>
      <c r="O14" s="95" t="str">
        <f>IF(M14="","",IF(A14=3.1,M14,IF(A14=2.8,M14*0.86,IF(A14=2.6,M14*0.78))))</f>
        <v/>
      </c>
      <c r="P14" s="97" t="str">
        <f>IF(M14="","",O14/N14)</f>
        <v/>
      </c>
      <c r="Q14" s="69"/>
      <c r="R14" s="75" t="str">
        <f>IF(I14="","",2-I14)</f>
        <v/>
      </c>
    </row>
    <row r="15" spans="1:18" s="3" customFormat="1" ht="24.95" customHeight="1" thickBot="1">
      <c r="A15" s="68"/>
      <c r="B15" s="27"/>
      <c r="C15" s="61"/>
      <c r="D15" s="70"/>
      <c r="E15" s="70"/>
      <c r="F15" s="58"/>
      <c r="G15" s="98"/>
      <c r="H15" s="70"/>
      <c r="I15" s="96"/>
      <c r="J15" s="17"/>
      <c r="K15" s="29"/>
      <c r="L15" s="61"/>
      <c r="M15" s="70"/>
      <c r="N15" s="100"/>
      <c r="O15" s="58"/>
      <c r="P15" s="98"/>
      <c r="Q15" s="70"/>
      <c r="R15" s="96"/>
    </row>
    <row r="16" spans="1:18" s="15" customFormat="1" ht="50.25" customHeight="1" thickTop="1" thickBot="1">
      <c r="A16" s="33" t="s">
        <v>25</v>
      </c>
      <c r="B16" s="48" t="s">
        <v>2</v>
      </c>
      <c r="C16" s="37"/>
      <c r="D16" s="49" t="str">
        <f>IF(D10="","",SUM(D10:D14))</f>
        <v/>
      </c>
      <c r="E16" s="49" t="str">
        <f>IF(E10="","",SUM(E10:E14))</f>
        <v/>
      </c>
      <c r="F16" s="56" t="str">
        <f>IF(F10="","",SUM(F10:F14))</f>
        <v/>
      </c>
      <c r="G16" s="50" t="str">
        <f>IF(E16="","",F16/E16)</f>
        <v/>
      </c>
      <c r="H16" s="50"/>
      <c r="I16" s="55" t="str">
        <f>IF(I10="","",SUM(I10:I14))</f>
        <v/>
      </c>
      <c r="J16" s="20"/>
      <c r="K16" s="48" t="s">
        <v>2</v>
      </c>
      <c r="L16" s="51"/>
      <c r="M16" s="49" t="str">
        <f>IF(M10="","",SUM(M10:M14))</f>
        <v/>
      </c>
      <c r="N16" s="49" t="str">
        <f>IF(N10="","",SUM(N10:N14))</f>
        <v/>
      </c>
      <c r="O16" s="56" t="str">
        <f>IF(O10="","",SUM(O10:O14))</f>
        <v/>
      </c>
      <c r="P16" s="50" t="str">
        <f>IF(N16="","",O16/N16)</f>
        <v/>
      </c>
      <c r="Q16" s="50"/>
      <c r="R16" s="55" t="str">
        <f>IF(R10="","",SUM(R10:R14))</f>
        <v/>
      </c>
    </row>
    <row r="17" spans="1:19" s="2" customFormat="1" ht="50.1" customHeight="1" thickTop="1">
      <c r="B17" s="46"/>
      <c r="C17" s="46"/>
      <c r="D17" s="46"/>
      <c r="E17" s="101" t="s">
        <v>23</v>
      </c>
      <c r="F17" s="101"/>
      <c r="G17" s="101"/>
      <c r="H17" s="102"/>
      <c r="I17" s="47" t="str">
        <f>IF(E16="","",IF(I16&gt;R16,2,IF(I16=R16,1,0)))</f>
        <v/>
      </c>
      <c r="J17" s="46"/>
      <c r="K17" s="46"/>
      <c r="L17" s="46"/>
      <c r="M17" s="46"/>
      <c r="N17" s="101" t="s">
        <v>23</v>
      </c>
      <c r="O17" s="101"/>
      <c r="P17" s="101"/>
      <c r="Q17" s="102"/>
      <c r="R17" s="47" t="str">
        <f>IF(N16="","",IF(R16&gt;I16,2,IF(R16=I16,1,0)))</f>
        <v/>
      </c>
    </row>
    <row r="18" spans="1:19" s="2" customFormat="1" ht="20.100000000000001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R18" s="30"/>
    </row>
    <row r="19" spans="1:19" s="2" customFormat="1" ht="35.1" customHeight="1">
      <c r="B19" s="94" t="str">
        <f>IF(D8="","",IF(I16&gt;R16,D8,IF(I16&lt;R16,M8,D8)))</f>
        <v/>
      </c>
      <c r="C19" s="94"/>
      <c r="D19" s="94"/>
      <c r="E19" s="94"/>
      <c r="F19" s="32" t="str">
        <f>IF(D8="","",IF(I16=R16,"ET","BAT"))</f>
        <v/>
      </c>
      <c r="G19" s="94" t="str">
        <f>IF(M8="","",IF(B19=D8,M8,D8))</f>
        <v/>
      </c>
      <c r="H19" s="94"/>
      <c r="I19" s="94"/>
      <c r="J19" s="94"/>
      <c r="K19" s="94"/>
      <c r="L19" s="36" t="str">
        <f>IF(D8="","",IF(B19=D8,I17,R17))</f>
        <v/>
      </c>
      <c r="M19" s="32" t="str">
        <f>IF(D8="","","à")</f>
        <v/>
      </c>
      <c r="N19" s="35" t="str">
        <f>IF(D8="","",IF(L19=I17,R17,I17))</f>
        <v/>
      </c>
      <c r="O19" s="52" t="str">
        <f>IF(D8="","",IF(B19=D8,I16,R16))</f>
        <v/>
      </c>
      <c r="P19" s="53" t="str">
        <f>IF(D8="","","P.M. à")</f>
        <v/>
      </c>
      <c r="Q19" s="54" t="str">
        <f>IF(D8="","",IF(L19=I17,R16,I16))</f>
        <v/>
      </c>
      <c r="R19" s="30"/>
    </row>
    <row r="20" spans="1:19" s="2" customFormat="1" ht="20.100000000000001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</row>
    <row r="21" spans="1:19" s="2" customFormat="1" ht="30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</row>
    <row r="22" spans="1:19" ht="20.100000000000001" customHeight="1"/>
    <row r="23" spans="1:19" s="4" customFormat="1" ht="72" customHeight="1">
      <c r="B23" s="86" t="s">
        <v>16</v>
      </c>
      <c r="C23" s="86"/>
      <c r="D23" s="86"/>
      <c r="E23" s="86"/>
      <c r="F23" s="86"/>
      <c r="G23" s="86"/>
      <c r="H23" s="86"/>
      <c r="I23" s="86"/>
      <c r="J23" s="5"/>
      <c r="K23" s="86" t="s">
        <v>16</v>
      </c>
      <c r="L23" s="86"/>
      <c r="M23" s="86"/>
      <c r="N23" s="86"/>
      <c r="O23" s="86"/>
      <c r="P23" s="86"/>
      <c r="Q23" s="86"/>
      <c r="R23" s="86"/>
    </row>
    <row r="24" spans="1:19" ht="28.5" customHeight="1">
      <c r="B24" s="24" t="s">
        <v>17</v>
      </c>
      <c r="C24" s="88"/>
      <c r="D24" s="88"/>
      <c r="E24" s="88"/>
      <c r="F24" s="88"/>
      <c r="G24" s="39"/>
      <c r="H24" s="34"/>
      <c r="I24" s="34"/>
      <c r="K24" s="24" t="s">
        <v>17</v>
      </c>
      <c r="L24" s="88"/>
      <c r="M24" s="88"/>
      <c r="N24" s="88"/>
      <c r="O24" s="88"/>
      <c r="P24" s="39"/>
      <c r="Q24" s="34"/>
      <c r="R24" s="25"/>
    </row>
    <row r="25" spans="1:19" ht="42" customHeight="1">
      <c r="B25" s="4" t="s">
        <v>3</v>
      </c>
      <c r="C25" s="25"/>
      <c r="D25" s="25"/>
      <c r="E25" s="25"/>
      <c r="F25" s="25"/>
      <c r="G25" s="25"/>
      <c r="H25" s="25"/>
      <c r="I25" s="25"/>
      <c r="K25" s="4" t="s">
        <v>3</v>
      </c>
      <c r="M25" s="25"/>
      <c r="N25" s="25"/>
      <c r="O25" s="25"/>
      <c r="P25" s="25"/>
      <c r="Q25" s="25"/>
      <c r="R25" s="25"/>
    </row>
    <row r="26" spans="1:19">
      <c r="C26" s="25"/>
      <c r="D26" s="25"/>
      <c r="E26" s="25"/>
      <c r="F26" s="25"/>
      <c r="G26" s="25"/>
      <c r="H26" s="25"/>
      <c r="I26" s="25"/>
      <c r="M26" s="25"/>
      <c r="N26" s="25"/>
      <c r="O26" s="25"/>
      <c r="P26" s="25"/>
      <c r="Q26" s="25"/>
      <c r="R26" s="25"/>
    </row>
    <row r="27" spans="1:19" s="12" customFormat="1" ht="63" customHeight="1">
      <c r="A27" s="83" t="s">
        <v>24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</row>
  </sheetData>
  <sheetProtection sheet="1" objects="1" scenarios="1"/>
  <mergeCells count="64">
    <mergeCell ref="P14:P15"/>
    <mergeCell ref="Q14:Q15"/>
    <mergeCell ref="N14:N15"/>
    <mergeCell ref="O14:O15"/>
    <mergeCell ref="E17:H17"/>
    <mergeCell ref="N17:Q17"/>
    <mergeCell ref="B19:E19"/>
    <mergeCell ref="G19:K19"/>
    <mergeCell ref="L24:O24"/>
    <mergeCell ref="M8:R8"/>
    <mergeCell ref="O10:O11"/>
    <mergeCell ref="R14:R15"/>
    <mergeCell ref="Q10:Q11"/>
    <mergeCell ref="O12:O13"/>
    <mergeCell ref="F14:F15"/>
    <mergeCell ref="G12:G13"/>
    <mergeCell ref="G14:G15"/>
    <mergeCell ref="I14:I15"/>
    <mergeCell ref="R10:R11"/>
    <mergeCell ref="N12:N13"/>
    <mergeCell ref="P12:P13"/>
    <mergeCell ref="Q12:Q13"/>
    <mergeCell ref="A10:A11"/>
    <mergeCell ref="B8:C8"/>
    <mergeCell ref="K8:L8"/>
    <mergeCell ref="D8:I8"/>
    <mergeCell ref="C10:C11"/>
    <mergeCell ref="D10:D11"/>
    <mergeCell ref="E10:E11"/>
    <mergeCell ref="A27:S27"/>
    <mergeCell ref="B23:I23"/>
    <mergeCell ref="K23:R23"/>
    <mergeCell ref="A21:R21"/>
    <mergeCell ref="C24:F24"/>
    <mergeCell ref="N10:N11"/>
    <mergeCell ref="P10:P11"/>
    <mergeCell ref="R12:R13"/>
    <mergeCell ref="A12:A13"/>
    <mergeCell ref="C12:C13"/>
    <mergeCell ref="D12:D13"/>
    <mergeCell ref="E12:E13"/>
    <mergeCell ref="H10:H11"/>
    <mergeCell ref="I10:I11"/>
    <mergeCell ref="M10:M11"/>
    <mergeCell ref="H12:H13"/>
    <mergeCell ref="I12:I13"/>
    <mergeCell ref="L12:L13"/>
    <mergeCell ref="M12:M13"/>
    <mergeCell ref="G10:G11"/>
    <mergeCell ref="L10:L11"/>
    <mergeCell ref="A14:A15"/>
    <mergeCell ref="C14:C15"/>
    <mergeCell ref="M14:M15"/>
    <mergeCell ref="D14:D15"/>
    <mergeCell ref="E14:E15"/>
    <mergeCell ref="H14:H15"/>
    <mergeCell ref="F12:F13"/>
    <mergeCell ref="F10:F11"/>
    <mergeCell ref="L14:L15"/>
    <mergeCell ref="C7:E7"/>
    <mergeCell ref="D2:M2"/>
    <mergeCell ref="D4:M4"/>
    <mergeCell ref="B6:C6"/>
    <mergeCell ref="D6:G6"/>
  </mergeCells>
  <phoneticPr fontId="0" type="noConversion"/>
  <conditionalFormatting sqref="D8:I8 M8:R8 B10:B15 Q10:Q15 H10:H15 K10:K15 M10:M15 D10:E15 C24:F24 L24:O24">
    <cfRule type="cellIs" dxfId="5" priority="1" stopIfTrue="1" operator="equal">
      <formula>$A$4</formula>
    </cfRule>
  </conditionalFormatting>
  <conditionalFormatting sqref="D6:G6">
    <cfRule type="cellIs" dxfId="4" priority="2" stopIfTrue="1" operator="equal">
      <formula>$A$2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showGridLines="0" showRowColHeaders="0" zoomScale="70" workbookViewId="0">
      <selection activeCell="D6" sqref="D6:G6"/>
    </sheetView>
  </sheetViews>
  <sheetFormatPr baseColWidth="10" defaultRowHeight="13.5"/>
  <cols>
    <col min="1" max="1" width="12.7109375" style="1" customWidth="1"/>
    <col min="2" max="2" width="38.7109375" style="1" customWidth="1"/>
    <col min="3" max="9" width="10.7109375" style="1" customWidth="1"/>
    <col min="10" max="10" width="2" style="1" customWidth="1"/>
    <col min="11" max="11" width="38.7109375" style="1" customWidth="1"/>
    <col min="12" max="18" width="10.7109375" style="1" customWidth="1"/>
    <col min="19" max="19" width="3.140625" style="1" customWidth="1"/>
    <col min="20" max="20" width="12.7109375" style="1" customWidth="1"/>
    <col min="21" max="16384" width="11.42578125" style="1"/>
  </cols>
  <sheetData>
    <row r="1" spans="1:18" s="6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1"/>
      <c r="R1" s="41"/>
    </row>
    <row r="2" spans="1:18" s="6" customFormat="1" ht="60" customHeight="1">
      <c r="C2" s="43"/>
      <c r="D2" s="63" t="s">
        <v>21</v>
      </c>
      <c r="E2" s="63"/>
      <c r="F2" s="63"/>
      <c r="G2" s="63"/>
      <c r="H2" s="63"/>
      <c r="I2" s="63"/>
      <c r="J2" s="63"/>
      <c r="K2" s="63"/>
      <c r="L2" s="63"/>
      <c r="M2" s="63"/>
      <c r="N2" s="43"/>
      <c r="O2" s="43"/>
      <c r="P2" s="43"/>
      <c r="Q2" s="41"/>
      <c r="R2" s="41"/>
    </row>
    <row r="3" spans="1:18" s="6" customFormat="1" ht="20.100000000000001" customHeight="1">
      <c r="Q3" s="41"/>
      <c r="R3" s="41"/>
    </row>
    <row r="4" spans="1:18" ht="50.1" customHeight="1">
      <c r="C4" s="44"/>
      <c r="D4" s="64" t="s">
        <v>22</v>
      </c>
      <c r="E4" s="64"/>
      <c r="F4" s="64"/>
      <c r="G4" s="64"/>
      <c r="H4" s="64"/>
      <c r="I4" s="64"/>
      <c r="J4" s="64"/>
      <c r="K4" s="64"/>
      <c r="L4" s="64"/>
      <c r="M4" s="64"/>
      <c r="N4" s="44"/>
      <c r="O4" s="44"/>
      <c r="P4" s="44"/>
      <c r="Q4" s="42"/>
      <c r="R4" s="42"/>
    </row>
    <row r="5" spans="1:18" ht="14.1" customHeight="1">
      <c r="Q5" s="43"/>
      <c r="R5" s="43"/>
    </row>
    <row r="6" spans="1:18" ht="51" customHeight="1">
      <c r="A6" s="7"/>
      <c r="B6" s="65" t="s">
        <v>0</v>
      </c>
      <c r="C6" s="65"/>
      <c r="D6" s="66"/>
      <c r="E6" s="66"/>
      <c r="F6" s="66"/>
      <c r="G6" s="66"/>
      <c r="I6" s="45"/>
      <c r="J6" s="45" t="s">
        <v>18</v>
      </c>
      <c r="K6" s="45"/>
      <c r="L6" s="45"/>
      <c r="M6" s="45"/>
      <c r="N6" s="45"/>
      <c r="O6" s="7"/>
      <c r="Q6" s="42"/>
      <c r="R6" s="23" t="s">
        <v>9</v>
      </c>
    </row>
    <row r="7" spans="1:18" ht="14.1" customHeight="1" thickBot="1">
      <c r="C7" s="62"/>
      <c r="D7" s="62"/>
      <c r="E7" s="62"/>
      <c r="M7" s="40"/>
    </row>
    <row r="8" spans="1:18" s="14" customFormat="1" ht="48" customHeight="1" thickTop="1" thickBot="1">
      <c r="B8" s="90" t="s">
        <v>6</v>
      </c>
      <c r="C8" s="91"/>
      <c r="D8" s="92"/>
      <c r="E8" s="92"/>
      <c r="F8" s="92"/>
      <c r="G8" s="92"/>
      <c r="H8" s="92"/>
      <c r="I8" s="93"/>
      <c r="J8" s="13"/>
      <c r="K8" s="90" t="s">
        <v>7</v>
      </c>
      <c r="L8" s="91"/>
      <c r="M8" s="92"/>
      <c r="N8" s="92"/>
      <c r="O8" s="92"/>
      <c r="P8" s="92"/>
      <c r="Q8" s="92"/>
      <c r="R8" s="93"/>
    </row>
    <row r="9" spans="1:18" s="11" customFormat="1" ht="48" customHeight="1" thickTop="1" thickBot="1">
      <c r="A9" s="22" t="s">
        <v>15</v>
      </c>
      <c r="B9" s="8" t="s">
        <v>4</v>
      </c>
      <c r="C9" s="9" t="s">
        <v>11</v>
      </c>
      <c r="D9" s="9" t="s">
        <v>12</v>
      </c>
      <c r="E9" s="9" t="s">
        <v>13</v>
      </c>
      <c r="F9" s="9" t="s">
        <v>19</v>
      </c>
      <c r="G9" s="9" t="s">
        <v>20</v>
      </c>
      <c r="H9" s="9" t="s">
        <v>1</v>
      </c>
      <c r="I9" s="10" t="s">
        <v>14</v>
      </c>
      <c r="J9" s="21"/>
      <c r="K9" s="8" t="s">
        <v>5</v>
      </c>
      <c r="L9" s="9" t="s">
        <v>11</v>
      </c>
      <c r="M9" s="9" t="s">
        <v>12</v>
      </c>
      <c r="N9" s="9" t="s">
        <v>13</v>
      </c>
      <c r="O9" s="9" t="s">
        <v>19</v>
      </c>
      <c r="P9" s="9" t="s">
        <v>20</v>
      </c>
      <c r="Q9" s="9" t="s">
        <v>1</v>
      </c>
      <c r="R9" s="10" t="s">
        <v>14</v>
      </c>
    </row>
    <row r="10" spans="1:18" s="3" customFormat="1" ht="32.1" customHeight="1" thickTop="1">
      <c r="A10" s="89">
        <v>3.1</v>
      </c>
      <c r="B10" s="26"/>
      <c r="C10" s="82">
        <v>30</v>
      </c>
      <c r="D10" s="80"/>
      <c r="E10" s="80"/>
      <c r="F10" s="59" t="str">
        <f>IF(D10="","",IF(A10=3.1,D10,IF(A10=2.8,D10*0.86,IF(A10=2.6,D10*0.78))))</f>
        <v/>
      </c>
      <c r="G10" s="73" t="str">
        <f>IF(D10="","",F10/E10)</f>
        <v/>
      </c>
      <c r="H10" s="80"/>
      <c r="I10" s="81" t="str">
        <f>IF(D10="","",IF(D10&lt;M10,0,IF(D10&gt;M10,2,1)))</f>
        <v/>
      </c>
      <c r="J10" s="18"/>
      <c r="K10" s="26"/>
      <c r="L10" s="82">
        <f>C10</f>
        <v>30</v>
      </c>
      <c r="M10" s="80"/>
      <c r="N10" s="71" t="str">
        <f>IF(E10="","",E10)</f>
        <v/>
      </c>
      <c r="O10" s="59" t="str">
        <f>IF(M10="","",IF(A10=3.1,M10,IF(A10=2.8,M10*0.86,IF(A10=2.6,M10*0.78))))</f>
        <v/>
      </c>
      <c r="P10" s="73" t="str">
        <f>IF(M10="","",O10/N10)</f>
        <v/>
      </c>
      <c r="Q10" s="80"/>
      <c r="R10" s="81" t="str">
        <f>IF(I10="","",2-I10)</f>
        <v/>
      </c>
    </row>
    <row r="11" spans="1:18" s="3" customFormat="1" ht="24.95" customHeight="1">
      <c r="A11" s="77">
        <v>3.1</v>
      </c>
      <c r="B11" s="27"/>
      <c r="C11" s="78"/>
      <c r="D11" s="79"/>
      <c r="E11" s="79"/>
      <c r="F11" s="58"/>
      <c r="G11" s="74"/>
      <c r="H11" s="79"/>
      <c r="I11" s="76"/>
      <c r="J11" s="16"/>
      <c r="K11" s="27"/>
      <c r="L11" s="78"/>
      <c r="M11" s="79"/>
      <c r="N11" s="72"/>
      <c r="O11" s="95"/>
      <c r="P11" s="74"/>
      <c r="Q11" s="79"/>
      <c r="R11" s="76"/>
    </row>
    <row r="12" spans="1:18" s="3" customFormat="1" ht="32.1" customHeight="1">
      <c r="A12" s="67">
        <v>3.1</v>
      </c>
      <c r="B12" s="38"/>
      <c r="C12" s="60">
        <v>30</v>
      </c>
      <c r="D12" s="69"/>
      <c r="E12" s="69"/>
      <c r="F12" s="57" t="str">
        <f>IF(D12="","",IF(A12=3.1,D12,IF(A12=2.8,D12*0.86,IF(A12=2.6,D12*0.78))))</f>
        <v/>
      </c>
      <c r="G12" s="97" t="str">
        <f>IF(D12="","",F12/E12)</f>
        <v/>
      </c>
      <c r="H12" s="69"/>
      <c r="I12" s="75" t="str">
        <f>IF(D12="","",IF(D12&lt;M12,0,IF(D12&gt;M12,2,1)))</f>
        <v/>
      </c>
      <c r="J12" s="19"/>
      <c r="K12" s="28"/>
      <c r="L12" s="60">
        <f>C12</f>
        <v>30</v>
      </c>
      <c r="M12" s="69"/>
      <c r="N12" s="99" t="str">
        <f>IF(E12="","",E12)</f>
        <v/>
      </c>
      <c r="O12" s="57" t="str">
        <f>IF(M12="","",IF(A12=3.1,M12,IF(A12=2.8,M12*0.86,IF(A12=2.6,M12*0.78))))</f>
        <v/>
      </c>
      <c r="P12" s="97" t="str">
        <f>IF(M12="","",O12/N12)</f>
        <v/>
      </c>
      <c r="Q12" s="69"/>
      <c r="R12" s="75" t="str">
        <f>IF(I12="","",2-I12)</f>
        <v/>
      </c>
    </row>
    <row r="13" spans="1:18" s="3" customFormat="1" ht="24.95" customHeight="1">
      <c r="A13" s="77"/>
      <c r="B13" s="27"/>
      <c r="C13" s="78"/>
      <c r="D13" s="79"/>
      <c r="E13" s="79"/>
      <c r="F13" s="58"/>
      <c r="G13" s="74"/>
      <c r="H13" s="79"/>
      <c r="I13" s="76"/>
      <c r="J13" s="16"/>
      <c r="K13" s="27"/>
      <c r="L13" s="78"/>
      <c r="M13" s="79"/>
      <c r="N13" s="99"/>
      <c r="O13" s="58"/>
      <c r="P13" s="74"/>
      <c r="Q13" s="79"/>
      <c r="R13" s="76"/>
    </row>
    <row r="14" spans="1:18" s="3" customFormat="1" ht="32.1" customHeight="1">
      <c r="A14" s="67">
        <v>2.8</v>
      </c>
      <c r="B14" s="38"/>
      <c r="C14" s="60">
        <v>30</v>
      </c>
      <c r="D14" s="69"/>
      <c r="E14" s="69"/>
      <c r="F14" s="95" t="str">
        <f>IF(D14="","",IF(A14=3.1,D14,IF(A14=2.8,D14*0.86,IF(A14=2.6,D14*0.78))))</f>
        <v/>
      </c>
      <c r="G14" s="97" t="str">
        <f>IF(D14="","",F14/E14)</f>
        <v/>
      </c>
      <c r="H14" s="69"/>
      <c r="I14" s="75" t="str">
        <f>IF(D14="","",IF(D14&lt;M14,0,IF(D14&gt;M14,2,1)))</f>
        <v/>
      </c>
      <c r="J14" s="19"/>
      <c r="K14" s="28"/>
      <c r="L14" s="60">
        <f>C14</f>
        <v>30</v>
      </c>
      <c r="M14" s="69"/>
      <c r="N14" s="72" t="str">
        <f>IF(E14="","",E14)</f>
        <v/>
      </c>
      <c r="O14" s="95" t="str">
        <f>IF(M14="","",IF(A14=3.1,M14,IF(A14=2.8,M14*0.86,IF(A14=2.6,M14*0.78))))</f>
        <v/>
      </c>
      <c r="P14" s="97" t="str">
        <f>IF(M14="","",O14/N14)</f>
        <v/>
      </c>
      <c r="Q14" s="69"/>
      <c r="R14" s="75" t="str">
        <f>IF(I14="","",2-I14)</f>
        <v/>
      </c>
    </row>
    <row r="15" spans="1:18" s="3" customFormat="1" ht="24.95" customHeight="1" thickBot="1">
      <c r="A15" s="68"/>
      <c r="B15" s="27"/>
      <c r="C15" s="61"/>
      <c r="D15" s="70"/>
      <c r="E15" s="70"/>
      <c r="F15" s="58"/>
      <c r="G15" s="98"/>
      <c r="H15" s="70"/>
      <c r="I15" s="96"/>
      <c r="J15" s="17"/>
      <c r="K15" s="29"/>
      <c r="L15" s="61"/>
      <c r="M15" s="70"/>
      <c r="N15" s="100"/>
      <c r="O15" s="58"/>
      <c r="P15" s="98"/>
      <c r="Q15" s="70"/>
      <c r="R15" s="96"/>
    </row>
    <row r="16" spans="1:18" s="15" customFormat="1" ht="50.25" customHeight="1" thickTop="1" thickBot="1">
      <c r="A16" s="33" t="s">
        <v>25</v>
      </c>
      <c r="B16" s="48" t="s">
        <v>2</v>
      </c>
      <c r="C16" s="37"/>
      <c r="D16" s="49" t="str">
        <f>IF(D10="","",SUM(D10:D14))</f>
        <v/>
      </c>
      <c r="E16" s="49" t="str">
        <f>IF(E10="","",SUM(E10:E14))</f>
        <v/>
      </c>
      <c r="F16" s="56" t="str">
        <f>IF(F10="","",SUM(F10:F14))</f>
        <v/>
      </c>
      <c r="G16" s="50" t="str">
        <f>IF(E16="","",F16/E16)</f>
        <v/>
      </c>
      <c r="H16" s="50"/>
      <c r="I16" s="55" t="str">
        <f>IF(I10="","",SUM(I10:I14))</f>
        <v/>
      </c>
      <c r="J16" s="20"/>
      <c r="K16" s="48" t="s">
        <v>2</v>
      </c>
      <c r="L16" s="51"/>
      <c r="M16" s="49" t="str">
        <f>IF(M10="","",SUM(M10:M14))</f>
        <v/>
      </c>
      <c r="N16" s="49" t="str">
        <f>IF(N10="","",SUM(N10:N14))</f>
        <v/>
      </c>
      <c r="O16" s="56" t="str">
        <f>IF(O10="","",SUM(O10:O14))</f>
        <v/>
      </c>
      <c r="P16" s="50" t="str">
        <f>IF(N16="","",O16/N16)</f>
        <v/>
      </c>
      <c r="Q16" s="50"/>
      <c r="R16" s="55" t="str">
        <f>IF(R10="","",SUM(R10:R14))</f>
        <v/>
      </c>
    </row>
    <row r="17" spans="1:19" s="2" customFormat="1" ht="50.1" customHeight="1" thickTop="1">
      <c r="B17" s="46"/>
      <c r="C17" s="46"/>
      <c r="D17" s="46"/>
      <c r="E17" s="101" t="s">
        <v>23</v>
      </c>
      <c r="F17" s="101"/>
      <c r="G17" s="101"/>
      <c r="H17" s="102"/>
      <c r="I17" s="47" t="str">
        <f>IF(E16="","",IF(I16&gt;R16,2,IF(I16=R16,1,0)))</f>
        <v/>
      </c>
      <c r="J17" s="46"/>
      <c r="K17" s="46"/>
      <c r="L17" s="46"/>
      <c r="M17" s="46"/>
      <c r="N17" s="101" t="s">
        <v>23</v>
      </c>
      <c r="O17" s="101"/>
      <c r="P17" s="101"/>
      <c r="Q17" s="102"/>
      <c r="R17" s="47" t="str">
        <f>IF(N16="","",IF(R16&gt;I16,2,IF(R16=I16,1,0)))</f>
        <v/>
      </c>
    </row>
    <row r="18" spans="1:19" s="2" customFormat="1" ht="20.100000000000001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R18" s="30"/>
    </row>
    <row r="19" spans="1:19" s="2" customFormat="1" ht="35.1" customHeight="1">
      <c r="B19" s="94" t="str">
        <f>IF(D8="","",IF(I16&gt;R16,D8,IF(I16&lt;R16,M8,D8)))</f>
        <v/>
      </c>
      <c r="C19" s="94"/>
      <c r="D19" s="94"/>
      <c r="E19" s="94"/>
      <c r="F19" s="32" t="str">
        <f>IF(D8="","",IF(I16=R16,"ET","BAT"))</f>
        <v/>
      </c>
      <c r="G19" s="94" t="str">
        <f>IF(M8="","",IF(B19=D8,M8,D8))</f>
        <v/>
      </c>
      <c r="H19" s="94"/>
      <c r="I19" s="94"/>
      <c r="J19" s="94"/>
      <c r="K19" s="94"/>
      <c r="L19" s="36" t="str">
        <f>IF(D8="","",IF(B19=D8,I17,R17))</f>
        <v/>
      </c>
      <c r="M19" s="32" t="str">
        <f>IF(D8="","","à")</f>
        <v/>
      </c>
      <c r="N19" s="35" t="str">
        <f>IF(D8="","",IF(L19=I17,R17,I17))</f>
        <v/>
      </c>
      <c r="O19" s="52" t="str">
        <f>IF(D8="","",IF(B19=D8,I16,R16))</f>
        <v/>
      </c>
      <c r="P19" s="53" t="str">
        <f>IF(D8="","","P.M. à")</f>
        <v/>
      </c>
      <c r="Q19" s="54" t="str">
        <f>IF(D8="","",IF(L19=I17,R16,I16))</f>
        <v/>
      </c>
      <c r="R19" s="30"/>
    </row>
    <row r="20" spans="1:19" s="2" customFormat="1" ht="20.100000000000001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</row>
    <row r="21" spans="1:19" s="2" customFormat="1" ht="30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</row>
    <row r="22" spans="1:19" ht="20.100000000000001" customHeight="1"/>
    <row r="23" spans="1:19" s="4" customFormat="1" ht="72" customHeight="1">
      <c r="B23" s="86" t="s">
        <v>16</v>
      </c>
      <c r="C23" s="86"/>
      <c r="D23" s="86"/>
      <c r="E23" s="86"/>
      <c r="F23" s="86"/>
      <c r="G23" s="86"/>
      <c r="H23" s="86"/>
      <c r="I23" s="86"/>
      <c r="J23" s="5"/>
      <c r="K23" s="86" t="s">
        <v>16</v>
      </c>
      <c r="L23" s="86"/>
      <c r="M23" s="86"/>
      <c r="N23" s="86"/>
      <c r="O23" s="86"/>
      <c r="P23" s="86"/>
      <c r="Q23" s="86"/>
      <c r="R23" s="86"/>
    </row>
    <row r="24" spans="1:19" ht="28.5" customHeight="1">
      <c r="B24" s="24" t="s">
        <v>17</v>
      </c>
      <c r="C24" s="88"/>
      <c r="D24" s="88"/>
      <c r="E24" s="88"/>
      <c r="F24" s="88"/>
      <c r="G24" s="39"/>
      <c r="H24" s="34"/>
      <c r="I24" s="34"/>
      <c r="K24" s="24" t="s">
        <v>17</v>
      </c>
      <c r="L24" s="88"/>
      <c r="M24" s="88"/>
      <c r="N24" s="88"/>
      <c r="O24" s="88"/>
      <c r="P24" s="39"/>
      <c r="Q24" s="34"/>
      <c r="R24" s="25"/>
    </row>
    <row r="25" spans="1:19" ht="42" customHeight="1">
      <c r="B25" s="4" t="s">
        <v>3</v>
      </c>
      <c r="C25" s="25"/>
      <c r="D25" s="25"/>
      <c r="E25" s="25"/>
      <c r="F25" s="25"/>
      <c r="G25" s="25"/>
      <c r="H25" s="25"/>
      <c r="I25" s="25"/>
      <c r="K25" s="4" t="s">
        <v>3</v>
      </c>
      <c r="M25" s="25"/>
      <c r="N25" s="25"/>
      <c r="O25" s="25"/>
      <c r="P25" s="25"/>
      <c r="Q25" s="25"/>
      <c r="R25" s="25"/>
    </row>
    <row r="26" spans="1:19">
      <c r="C26" s="25"/>
      <c r="D26" s="25"/>
      <c r="E26" s="25"/>
      <c r="F26" s="25"/>
      <c r="G26" s="25"/>
      <c r="H26" s="25"/>
      <c r="I26" s="25"/>
      <c r="M26" s="25"/>
      <c r="N26" s="25"/>
      <c r="O26" s="25"/>
      <c r="P26" s="25"/>
      <c r="Q26" s="25"/>
      <c r="R26" s="25"/>
    </row>
    <row r="27" spans="1:19" s="12" customFormat="1" ht="63" customHeight="1">
      <c r="A27" s="83" t="s">
        <v>24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</row>
  </sheetData>
  <sheetProtection sheet="1" objects="1" scenarios="1"/>
  <mergeCells count="64">
    <mergeCell ref="C7:E7"/>
    <mergeCell ref="D2:M2"/>
    <mergeCell ref="D4:M4"/>
    <mergeCell ref="B6:C6"/>
    <mergeCell ref="D6:G6"/>
    <mergeCell ref="A14:A15"/>
    <mergeCell ref="O14:O15"/>
    <mergeCell ref="R10:R11"/>
    <mergeCell ref="N12:N13"/>
    <mergeCell ref="P12:P13"/>
    <mergeCell ref="Q12:Q13"/>
    <mergeCell ref="N10:N11"/>
    <mergeCell ref="R12:R13"/>
    <mergeCell ref="D12:D13"/>
    <mergeCell ref="E12:E13"/>
    <mergeCell ref="I10:I11"/>
    <mergeCell ref="G12:G13"/>
    <mergeCell ref="A10:A11"/>
    <mergeCell ref="L14:L15"/>
    <mergeCell ref="M10:M11"/>
    <mergeCell ref="M12:M13"/>
    <mergeCell ref="A27:S27"/>
    <mergeCell ref="B23:I23"/>
    <mergeCell ref="K23:R23"/>
    <mergeCell ref="A21:R21"/>
    <mergeCell ref="C24:F24"/>
    <mergeCell ref="L24:O24"/>
    <mergeCell ref="B8:C8"/>
    <mergeCell ref="D14:D15"/>
    <mergeCell ref="E14:E15"/>
    <mergeCell ref="A12:A13"/>
    <mergeCell ref="C12:C13"/>
    <mergeCell ref="C14:C15"/>
    <mergeCell ref="D8:I8"/>
    <mergeCell ref="C10:C11"/>
    <mergeCell ref="D10:D11"/>
    <mergeCell ref="E10:E11"/>
    <mergeCell ref="G10:G11"/>
    <mergeCell ref="H10:H11"/>
    <mergeCell ref="F14:F15"/>
    <mergeCell ref="H12:H13"/>
    <mergeCell ref="I12:I13"/>
    <mergeCell ref="F10:F11"/>
    <mergeCell ref="K8:L8"/>
    <mergeCell ref="E17:H17"/>
    <mergeCell ref="N14:N15"/>
    <mergeCell ref="L10:L11"/>
    <mergeCell ref="L12:L13"/>
    <mergeCell ref="M14:M15"/>
    <mergeCell ref="M8:R8"/>
    <mergeCell ref="O10:O11"/>
    <mergeCell ref="R14:R15"/>
    <mergeCell ref="Q10:Q11"/>
    <mergeCell ref="O12:O13"/>
    <mergeCell ref="P10:P11"/>
    <mergeCell ref="P14:P15"/>
    <mergeCell ref="Q14:Q15"/>
    <mergeCell ref="N17:Q17"/>
    <mergeCell ref="B19:E19"/>
    <mergeCell ref="G19:K19"/>
    <mergeCell ref="I14:I15"/>
    <mergeCell ref="F12:F13"/>
    <mergeCell ref="G14:G15"/>
    <mergeCell ref="H14:H15"/>
  </mergeCells>
  <phoneticPr fontId="0" type="noConversion"/>
  <conditionalFormatting sqref="D8:I8 M8:R8 B10:B15 Q10:Q15 H10:H15 K10:K15 D10:E15 L24:O24 C24:F24 M10:M15">
    <cfRule type="cellIs" dxfId="3" priority="1" stopIfTrue="1" operator="equal">
      <formula>$A$4</formula>
    </cfRule>
  </conditionalFormatting>
  <conditionalFormatting sqref="D6:G6">
    <cfRule type="cellIs" dxfId="2" priority="2" stopIfTrue="1" operator="equal">
      <formula>$A$2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showGridLines="0" showRowColHeaders="0" zoomScale="70" workbookViewId="0">
      <selection activeCell="D6" sqref="D6:G6"/>
    </sheetView>
  </sheetViews>
  <sheetFormatPr baseColWidth="10" defaultRowHeight="13.5"/>
  <cols>
    <col min="1" max="1" width="12.7109375" style="1" customWidth="1"/>
    <col min="2" max="2" width="38.7109375" style="1" customWidth="1"/>
    <col min="3" max="9" width="10.7109375" style="1" customWidth="1"/>
    <col min="10" max="10" width="2" style="1" customWidth="1"/>
    <col min="11" max="11" width="38.7109375" style="1" customWidth="1"/>
    <col min="12" max="18" width="10.7109375" style="1" customWidth="1"/>
    <col min="19" max="19" width="3.140625" style="1" customWidth="1"/>
    <col min="20" max="20" width="12.7109375" style="1" customWidth="1"/>
    <col min="21" max="16384" width="11.42578125" style="1"/>
  </cols>
  <sheetData>
    <row r="1" spans="1:18" s="6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1"/>
      <c r="R1" s="41"/>
    </row>
    <row r="2" spans="1:18" s="6" customFormat="1" ht="60" customHeight="1">
      <c r="C2" s="43"/>
      <c r="D2" s="63" t="s">
        <v>21</v>
      </c>
      <c r="E2" s="63"/>
      <c r="F2" s="63"/>
      <c r="G2" s="63"/>
      <c r="H2" s="63"/>
      <c r="I2" s="63"/>
      <c r="J2" s="63"/>
      <c r="K2" s="63"/>
      <c r="L2" s="63"/>
      <c r="M2" s="63"/>
      <c r="N2" s="43"/>
      <c r="O2" s="43"/>
      <c r="P2" s="43"/>
      <c r="Q2" s="41"/>
      <c r="R2" s="41"/>
    </row>
    <row r="3" spans="1:18" s="6" customFormat="1" ht="20.100000000000001" customHeight="1">
      <c r="Q3" s="41"/>
      <c r="R3" s="41"/>
    </row>
    <row r="4" spans="1:18" ht="50.1" customHeight="1">
      <c r="C4" s="44"/>
      <c r="D4" s="64" t="s">
        <v>22</v>
      </c>
      <c r="E4" s="64"/>
      <c r="F4" s="64"/>
      <c r="G4" s="64"/>
      <c r="H4" s="64"/>
      <c r="I4" s="64"/>
      <c r="J4" s="64"/>
      <c r="K4" s="64"/>
      <c r="L4" s="64"/>
      <c r="M4" s="64"/>
      <c r="N4" s="44"/>
      <c r="O4" s="44"/>
      <c r="P4" s="44"/>
      <c r="Q4" s="42"/>
      <c r="R4" s="42"/>
    </row>
    <row r="5" spans="1:18" ht="14.1" customHeight="1">
      <c r="Q5" s="43"/>
      <c r="R5" s="43"/>
    </row>
    <row r="6" spans="1:18" ht="51" customHeight="1">
      <c r="A6" s="7"/>
      <c r="B6" s="65" t="s">
        <v>0</v>
      </c>
      <c r="C6" s="65"/>
      <c r="D6" s="66"/>
      <c r="E6" s="66"/>
      <c r="F6" s="66"/>
      <c r="G6" s="66"/>
      <c r="I6" s="45"/>
      <c r="J6" s="45" t="s">
        <v>18</v>
      </c>
      <c r="K6" s="45"/>
      <c r="L6" s="45"/>
      <c r="M6" s="45"/>
      <c r="N6" s="45"/>
      <c r="O6" s="7"/>
      <c r="Q6" s="42"/>
      <c r="R6" s="23" t="s">
        <v>10</v>
      </c>
    </row>
    <row r="7" spans="1:18" ht="14.1" customHeight="1" thickBot="1">
      <c r="C7" s="62"/>
      <c r="D7" s="62"/>
      <c r="E7" s="62"/>
      <c r="M7" s="40"/>
    </row>
    <row r="8" spans="1:18" s="14" customFormat="1" ht="48" customHeight="1" thickTop="1" thickBot="1">
      <c r="B8" s="90" t="s">
        <v>6</v>
      </c>
      <c r="C8" s="91"/>
      <c r="D8" s="92"/>
      <c r="E8" s="92"/>
      <c r="F8" s="92"/>
      <c r="G8" s="92"/>
      <c r="H8" s="92"/>
      <c r="I8" s="93"/>
      <c r="J8" s="13"/>
      <c r="K8" s="90" t="s">
        <v>7</v>
      </c>
      <c r="L8" s="91"/>
      <c r="M8" s="92"/>
      <c r="N8" s="92"/>
      <c r="O8" s="92"/>
      <c r="P8" s="92"/>
      <c r="Q8" s="92"/>
      <c r="R8" s="93"/>
    </row>
    <row r="9" spans="1:18" s="11" customFormat="1" ht="48" customHeight="1" thickTop="1" thickBot="1">
      <c r="A9" s="22" t="s">
        <v>15</v>
      </c>
      <c r="B9" s="8" t="s">
        <v>4</v>
      </c>
      <c r="C9" s="9" t="s">
        <v>11</v>
      </c>
      <c r="D9" s="9" t="s">
        <v>12</v>
      </c>
      <c r="E9" s="9" t="s">
        <v>13</v>
      </c>
      <c r="F9" s="9" t="s">
        <v>19</v>
      </c>
      <c r="G9" s="9" t="s">
        <v>20</v>
      </c>
      <c r="H9" s="9" t="s">
        <v>1</v>
      </c>
      <c r="I9" s="10" t="s">
        <v>14</v>
      </c>
      <c r="J9" s="21"/>
      <c r="K9" s="8" t="s">
        <v>5</v>
      </c>
      <c r="L9" s="9" t="s">
        <v>11</v>
      </c>
      <c r="M9" s="9" t="s">
        <v>12</v>
      </c>
      <c r="N9" s="9" t="s">
        <v>13</v>
      </c>
      <c r="O9" s="9" t="s">
        <v>19</v>
      </c>
      <c r="P9" s="9" t="s">
        <v>20</v>
      </c>
      <c r="Q9" s="9" t="s">
        <v>1</v>
      </c>
      <c r="R9" s="10" t="s">
        <v>14</v>
      </c>
    </row>
    <row r="10" spans="1:18" s="3" customFormat="1" ht="32.1" customHeight="1" thickTop="1">
      <c r="A10" s="89">
        <v>3.1</v>
      </c>
      <c r="B10" s="26"/>
      <c r="C10" s="82">
        <v>30</v>
      </c>
      <c r="D10" s="80"/>
      <c r="E10" s="80"/>
      <c r="F10" s="59" t="str">
        <f>IF(D10="","",IF(A10=3.1,D10,IF(A10=2.8,D10*0.86,IF(A10=2.6,D10*0.78))))</f>
        <v/>
      </c>
      <c r="G10" s="73" t="str">
        <f>IF(D10="","",F10/E10)</f>
        <v/>
      </c>
      <c r="H10" s="80"/>
      <c r="I10" s="81" t="str">
        <f>IF(D10="","",IF(D10&lt;M10,0,IF(D10&gt;M10,2,1)))</f>
        <v/>
      </c>
      <c r="J10" s="18"/>
      <c r="K10" s="26"/>
      <c r="L10" s="82">
        <f>C10</f>
        <v>30</v>
      </c>
      <c r="M10" s="80"/>
      <c r="N10" s="71" t="str">
        <f>IF(E10="","",E10)</f>
        <v/>
      </c>
      <c r="O10" s="59" t="str">
        <f>IF(M10="","",IF(A10=3.1,M10,IF(A10=2.8,M10*0.86,IF(A10=2.6,M10*0.78))))</f>
        <v/>
      </c>
      <c r="P10" s="73" t="str">
        <f>IF(M10="","",O10/N10)</f>
        <v/>
      </c>
      <c r="Q10" s="80"/>
      <c r="R10" s="81" t="str">
        <f>IF(I10="","",2-I10)</f>
        <v/>
      </c>
    </row>
    <row r="11" spans="1:18" s="3" customFormat="1" ht="24.95" customHeight="1">
      <c r="A11" s="77">
        <v>3.1</v>
      </c>
      <c r="B11" s="27"/>
      <c r="C11" s="78"/>
      <c r="D11" s="79"/>
      <c r="E11" s="79"/>
      <c r="F11" s="58"/>
      <c r="G11" s="74"/>
      <c r="H11" s="79"/>
      <c r="I11" s="76"/>
      <c r="J11" s="16"/>
      <c r="K11" s="27"/>
      <c r="L11" s="78"/>
      <c r="M11" s="79"/>
      <c r="N11" s="72"/>
      <c r="O11" s="95"/>
      <c r="P11" s="74"/>
      <c r="Q11" s="79"/>
      <c r="R11" s="76"/>
    </row>
    <row r="12" spans="1:18" s="3" customFormat="1" ht="32.1" customHeight="1">
      <c r="A12" s="67">
        <v>3.1</v>
      </c>
      <c r="B12" s="38"/>
      <c r="C12" s="60">
        <v>30</v>
      </c>
      <c r="D12" s="69"/>
      <c r="E12" s="69"/>
      <c r="F12" s="57" t="str">
        <f>IF(D12="","",IF(A12=3.1,D12,IF(A12=2.8,D12*0.86,IF(A12=2.6,D12*0.78))))</f>
        <v/>
      </c>
      <c r="G12" s="97" t="str">
        <f>IF(D12="","",F12/E12)</f>
        <v/>
      </c>
      <c r="H12" s="69"/>
      <c r="I12" s="75" t="str">
        <f>IF(D12="","",IF(D12&lt;M12,0,IF(D12&gt;M12,2,1)))</f>
        <v/>
      </c>
      <c r="J12" s="19"/>
      <c r="K12" s="28"/>
      <c r="L12" s="60">
        <f>C12</f>
        <v>30</v>
      </c>
      <c r="M12" s="69"/>
      <c r="N12" s="99" t="str">
        <f>IF(E12="","",E12)</f>
        <v/>
      </c>
      <c r="O12" s="57" t="str">
        <f>IF(M12="","",IF(A12=3.1,M12,IF(A12=2.8,M12*0.86,IF(A12=2.6,M12*0.78))))</f>
        <v/>
      </c>
      <c r="P12" s="97" t="str">
        <f>IF(M12="","",O12/N12)</f>
        <v/>
      </c>
      <c r="Q12" s="69"/>
      <c r="R12" s="75" t="str">
        <f>IF(I12="","",2-I12)</f>
        <v/>
      </c>
    </row>
    <row r="13" spans="1:18" s="3" customFormat="1" ht="24.95" customHeight="1">
      <c r="A13" s="77"/>
      <c r="B13" s="27"/>
      <c r="C13" s="78"/>
      <c r="D13" s="79"/>
      <c r="E13" s="79"/>
      <c r="F13" s="58"/>
      <c r="G13" s="74"/>
      <c r="H13" s="79"/>
      <c r="I13" s="76"/>
      <c r="J13" s="16"/>
      <c r="K13" s="27"/>
      <c r="L13" s="78"/>
      <c r="M13" s="79"/>
      <c r="N13" s="99"/>
      <c r="O13" s="58"/>
      <c r="P13" s="74"/>
      <c r="Q13" s="79"/>
      <c r="R13" s="76"/>
    </row>
    <row r="14" spans="1:18" s="3" customFormat="1" ht="32.1" customHeight="1">
      <c r="A14" s="67">
        <v>2.8</v>
      </c>
      <c r="B14" s="38"/>
      <c r="C14" s="60">
        <v>30</v>
      </c>
      <c r="D14" s="69"/>
      <c r="E14" s="69"/>
      <c r="F14" s="95" t="str">
        <f>IF(D14="","",IF(A14=3.1,D14,IF(A14=2.8,D14*0.86,IF(A14=2.6,D14*0.78))))</f>
        <v/>
      </c>
      <c r="G14" s="97" t="str">
        <f>IF(D14="","",F14/E14)</f>
        <v/>
      </c>
      <c r="H14" s="69"/>
      <c r="I14" s="75" t="str">
        <f>IF(D14="","",IF(D14&lt;M14,0,IF(D14&gt;M14,2,1)))</f>
        <v/>
      </c>
      <c r="J14" s="19"/>
      <c r="K14" s="28"/>
      <c r="L14" s="60">
        <f>C14</f>
        <v>30</v>
      </c>
      <c r="M14" s="69"/>
      <c r="N14" s="72" t="str">
        <f>IF(E14="","",E14)</f>
        <v/>
      </c>
      <c r="O14" s="95" t="str">
        <f>IF(M14="","",IF(A14=3.1,M14,IF(A14=2.8,M14*0.86,IF(A14=2.6,M14*0.78))))</f>
        <v/>
      </c>
      <c r="P14" s="97" t="str">
        <f>IF(M14="","",O14/N14)</f>
        <v/>
      </c>
      <c r="Q14" s="69"/>
      <c r="R14" s="75" t="str">
        <f>IF(I14="","",2-I14)</f>
        <v/>
      </c>
    </row>
    <row r="15" spans="1:18" s="3" customFormat="1" ht="24.95" customHeight="1" thickBot="1">
      <c r="A15" s="68"/>
      <c r="B15" s="27"/>
      <c r="C15" s="61"/>
      <c r="D15" s="70"/>
      <c r="E15" s="70"/>
      <c r="F15" s="58"/>
      <c r="G15" s="98"/>
      <c r="H15" s="70"/>
      <c r="I15" s="96"/>
      <c r="J15" s="17"/>
      <c r="K15" s="29"/>
      <c r="L15" s="61"/>
      <c r="M15" s="70"/>
      <c r="N15" s="100"/>
      <c r="O15" s="58"/>
      <c r="P15" s="98"/>
      <c r="Q15" s="70"/>
      <c r="R15" s="96"/>
    </row>
    <row r="16" spans="1:18" s="15" customFormat="1" ht="50.25" customHeight="1" thickTop="1" thickBot="1">
      <c r="A16" s="33" t="s">
        <v>25</v>
      </c>
      <c r="B16" s="48" t="s">
        <v>2</v>
      </c>
      <c r="C16" s="37"/>
      <c r="D16" s="49" t="str">
        <f>IF(D10="","",SUM(D10:D14))</f>
        <v/>
      </c>
      <c r="E16" s="49" t="str">
        <f>IF(E10="","",SUM(E10:E14))</f>
        <v/>
      </c>
      <c r="F16" s="56" t="str">
        <f>IF(F10="","",SUM(F10:F14))</f>
        <v/>
      </c>
      <c r="G16" s="50" t="str">
        <f>IF(E16="","",F16/E16)</f>
        <v/>
      </c>
      <c r="H16" s="50"/>
      <c r="I16" s="55" t="str">
        <f>IF(I10="","",SUM(I10:I14))</f>
        <v/>
      </c>
      <c r="J16" s="20"/>
      <c r="K16" s="48" t="s">
        <v>2</v>
      </c>
      <c r="L16" s="51"/>
      <c r="M16" s="49" t="str">
        <f>IF(M10="","",SUM(M10:M14))</f>
        <v/>
      </c>
      <c r="N16" s="49" t="str">
        <f>IF(N10="","",SUM(N10:N14))</f>
        <v/>
      </c>
      <c r="O16" s="56" t="str">
        <f>IF(O10="","",SUM(O10:O14))</f>
        <v/>
      </c>
      <c r="P16" s="50" t="str">
        <f>IF(N16="","",O16/N16)</f>
        <v/>
      </c>
      <c r="Q16" s="50"/>
      <c r="R16" s="55" t="str">
        <f>IF(R10="","",SUM(R10:R14))</f>
        <v/>
      </c>
    </row>
    <row r="17" spans="1:19" s="2" customFormat="1" ht="50.1" customHeight="1" thickTop="1">
      <c r="B17" s="46"/>
      <c r="C17" s="46"/>
      <c r="D17" s="46"/>
      <c r="E17" s="101" t="s">
        <v>23</v>
      </c>
      <c r="F17" s="101"/>
      <c r="G17" s="101"/>
      <c r="H17" s="102"/>
      <c r="I17" s="47" t="str">
        <f>IF(E16="","",IF(I16&gt;R16,2,IF(I16=R16,1,0)))</f>
        <v/>
      </c>
      <c r="J17" s="46"/>
      <c r="K17" s="46"/>
      <c r="L17" s="46"/>
      <c r="M17" s="46"/>
      <c r="N17" s="101" t="s">
        <v>23</v>
      </c>
      <c r="O17" s="101"/>
      <c r="P17" s="101"/>
      <c r="Q17" s="102"/>
      <c r="R17" s="47" t="str">
        <f>IF(N16="","",IF(R16&gt;I16,2,IF(R16=I16,1,0)))</f>
        <v/>
      </c>
    </row>
    <row r="18" spans="1:19" s="2" customFormat="1" ht="20.100000000000001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R18" s="30"/>
    </row>
    <row r="19" spans="1:19" s="2" customFormat="1" ht="35.1" customHeight="1">
      <c r="B19" s="94" t="str">
        <f>IF(D8="","",IF(I16&gt;R16,D8,IF(I16&lt;R16,M8,D8)))</f>
        <v/>
      </c>
      <c r="C19" s="94"/>
      <c r="D19" s="94"/>
      <c r="E19" s="94"/>
      <c r="F19" s="32" t="str">
        <f>IF(D8="","",IF(I16=R16,"ET","BAT"))</f>
        <v/>
      </c>
      <c r="G19" s="94" t="str">
        <f>IF(M8="","",IF(B19=D8,M8,D8))</f>
        <v/>
      </c>
      <c r="H19" s="94"/>
      <c r="I19" s="94"/>
      <c r="J19" s="94"/>
      <c r="K19" s="94"/>
      <c r="L19" s="36" t="str">
        <f>IF(D8="","",IF(B19=D8,I17,R17))</f>
        <v/>
      </c>
      <c r="M19" s="32" t="str">
        <f>IF(D8="","","à")</f>
        <v/>
      </c>
      <c r="N19" s="35" t="str">
        <f>IF(D8="","",IF(L19=I17,R17,I17))</f>
        <v/>
      </c>
      <c r="O19" s="52" t="str">
        <f>IF(D8="","",IF(B19=D8,I16,R16))</f>
        <v/>
      </c>
      <c r="P19" s="53" t="str">
        <f>IF(D8="","","P.M. à")</f>
        <v/>
      </c>
      <c r="Q19" s="54" t="str">
        <f>IF(D8="","",IF(L19=I17,R16,I16))</f>
        <v/>
      </c>
      <c r="R19" s="30"/>
    </row>
    <row r="20" spans="1:19" s="2" customFormat="1" ht="20.100000000000001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</row>
    <row r="21" spans="1:19" s="2" customFormat="1" ht="30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</row>
    <row r="22" spans="1:19" ht="20.100000000000001" customHeight="1"/>
    <row r="23" spans="1:19" s="4" customFormat="1" ht="72" customHeight="1">
      <c r="B23" s="86" t="s">
        <v>16</v>
      </c>
      <c r="C23" s="86"/>
      <c r="D23" s="86"/>
      <c r="E23" s="86"/>
      <c r="F23" s="86"/>
      <c r="G23" s="86"/>
      <c r="H23" s="86"/>
      <c r="I23" s="86"/>
      <c r="J23" s="5"/>
      <c r="K23" s="86" t="s">
        <v>16</v>
      </c>
      <c r="L23" s="86"/>
      <c r="M23" s="86"/>
      <c r="N23" s="86"/>
      <c r="O23" s="86"/>
      <c r="P23" s="86"/>
      <c r="Q23" s="86"/>
      <c r="R23" s="86"/>
    </row>
    <row r="24" spans="1:19" ht="28.5" customHeight="1">
      <c r="B24" s="24" t="s">
        <v>17</v>
      </c>
      <c r="C24" s="88"/>
      <c r="D24" s="88"/>
      <c r="E24" s="88"/>
      <c r="F24" s="88"/>
      <c r="G24" s="39"/>
      <c r="H24" s="34"/>
      <c r="I24" s="34"/>
      <c r="K24" s="24" t="s">
        <v>17</v>
      </c>
      <c r="L24" s="88"/>
      <c r="M24" s="88"/>
      <c r="N24" s="88"/>
      <c r="O24" s="88"/>
      <c r="P24" s="39"/>
      <c r="Q24" s="34"/>
      <c r="R24" s="25"/>
    </row>
    <row r="25" spans="1:19" ht="42" customHeight="1">
      <c r="B25" s="4" t="s">
        <v>3</v>
      </c>
      <c r="C25" s="25"/>
      <c r="D25" s="25"/>
      <c r="E25" s="25"/>
      <c r="F25" s="25"/>
      <c r="G25" s="25"/>
      <c r="H25" s="25"/>
      <c r="I25" s="25"/>
      <c r="K25" s="4" t="s">
        <v>3</v>
      </c>
      <c r="M25" s="25"/>
      <c r="N25" s="25"/>
      <c r="O25" s="25"/>
      <c r="P25" s="25"/>
      <c r="Q25" s="25"/>
      <c r="R25" s="25"/>
    </row>
    <row r="26" spans="1:19">
      <c r="C26" s="25"/>
      <c r="D26" s="25"/>
      <c r="E26" s="25"/>
      <c r="F26" s="25"/>
      <c r="G26" s="25"/>
      <c r="H26" s="25"/>
      <c r="I26" s="25"/>
      <c r="M26" s="25"/>
      <c r="N26" s="25"/>
      <c r="O26" s="25"/>
      <c r="P26" s="25"/>
      <c r="Q26" s="25"/>
      <c r="R26" s="25"/>
    </row>
    <row r="27" spans="1:19" s="12" customFormat="1" ht="63" customHeight="1">
      <c r="A27" s="83" t="s">
        <v>24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</row>
  </sheetData>
  <sheetProtection sheet="1" objects="1" scenarios="1"/>
  <mergeCells count="64">
    <mergeCell ref="P14:P15"/>
    <mergeCell ref="Q14:Q15"/>
    <mergeCell ref="N14:N15"/>
    <mergeCell ref="O14:O15"/>
    <mergeCell ref="E17:H17"/>
    <mergeCell ref="N17:Q17"/>
    <mergeCell ref="B19:E19"/>
    <mergeCell ref="G19:K19"/>
    <mergeCell ref="L24:O24"/>
    <mergeCell ref="M8:R8"/>
    <mergeCell ref="O10:O11"/>
    <mergeCell ref="R14:R15"/>
    <mergeCell ref="Q10:Q11"/>
    <mergeCell ref="O12:O13"/>
    <mergeCell ref="F14:F15"/>
    <mergeCell ref="G12:G13"/>
    <mergeCell ref="G14:G15"/>
    <mergeCell ref="I14:I15"/>
    <mergeCell ref="R10:R11"/>
    <mergeCell ref="N12:N13"/>
    <mergeCell ref="P12:P13"/>
    <mergeCell ref="Q12:Q13"/>
    <mergeCell ref="A10:A11"/>
    <mergeCell ref="B8:C8"/>
    <mergeCell ref="K8:L8"/>
    <mergeCell ref="D8:I8"/>
    <mergeCell ref="C10:C11"/>
    <mergeCell ref="D10:D11"/>
    <mergeCell ref="E10:E11"/>
    <mergeCell ref="A27:S27"/>
    <mergeCell ref="B23:I23"/>
    <mergeCell ref="K23:R23"/>
    <mergeCell ref="A21:R21"/>
    <mergeCell ref="C24:F24"/>
    <mergeCell ref="N10:N11"/>
    <mergeCell ref="P10:P11"/>
    <mergeCell ref="R12:R13"/>
    <mergeCell ref="A12:A13"/>
    <mergeCell ref="C12:C13"/>
    <mergeCell ref="D12:D13"/>
    <mergeCell ref="E12:E13"/>
    <mergeCell ref="H10:H11"/>
    <mergeCell ref="I10:I11"/>
    <mergeCell ref="M10:M11"/>
    <mergeCell ref="H12:H13"/>
    <mergeCell ref="I12:I13"/>
    <mergeCell ref="L12:L13"/>
    <mergeCell ref="M12:M13"/>
    <mergeCell ref="G10:G11"/>
    <mergeCell ref="L10:L11"/>
    <mergeCell ref="A14:A15"/>
    <mergeCell ref="C14:C15"/>
    <mergeCell ref="M14:M15"/>
    <mergeCell ref="D14:D15"/>
    <mergeCell ref="E14:E15"/>
    <mergeCell ref="H14:H15"/>
    <mergeCell ref="F12:F13"/>
    <mergeCell ref="F10:F11"/>
    <mergeCell ref="L14:L15"/>
    <mergeCell ref="C7:E7"/>
    <mergeCell ref="D2:M2"/>
    <mergeCell ref="D4:M4"/>
    <mergeCell ref="B6:C6"/>
    <mergeCell ref="D6:G6"/>
  </mergeCells>
  <phoneticPr fontId="0" type="noConversion"/>
  <conditionalFormatting sqref="D8:I8 M8:R8 B10:B15 Q10:Q15 H10:H15 K10:K15 D10:E15 L24:O24 C24:F24 M10:M15">
    <cfRule type="cellIs" dxfId="1" priority="1" stopIfTrue="1" operator="equal">
      <formula>$A$4</formula>
    </cfRule>
  </conditionalFormatting>
  <conditionalFormatting sqref="D6:G6">
    <cfRule type="cellIs" dxfId="0" priority="2" stopIfTrue="1" operator="equal">
      <formula>$A$2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Rencontre 1</vt:lpstr>
      <vt:lpstr>Rencontre 2</vt:lpstr>
      <vt:lpstr>Rencontre 3</vt:lpstr>
      <vt:lpstr>'Rencontre 1'!Zone_d_impression</vt:lpstr>
      <vt:lpstr>'Rencontre 2'!Zone_d_impression</vt:lpstr>
      <vt:lpstr>'Rencontre 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DELGOVE</dc:creator>
  <cp:lastModifiedBy>pc</cp:lastModifiedBy>
  <cp:lastPrinted>2015-08-27T15:27:06Z</cp:lastPrinted>
  <dcterms:created xsi:type="dcterms:W3CDTF">2000-12-02T20:13:56Z</dcterms:created>
  <dcterms:modified xsi:type="dcterms:W3CDTF">2022-09-29T11:55:10Z</dcterms:modified>
</cp:coreProperties>
</file>